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partido Administrativo\Carpetas PC Archivos\DOCUMENTACIÓN ADMVA 2018\METAS\"/>
    </mc:Choice>
  </mc:AlternateContent>
  <bookViews>
    <workbookView xWindow="0" yWindow="0" windowWidth="20490" windowHeight="7155" tabRatio="751"/>
  </bookViews>
  <sheets>
    <sheet name="IACIP" sheetId="1" r:id="rId1"/>
  </sheets>
  <calcPr calcId="152511"/>
</workbook>
</file>

<file path=xl/calcChain.xml><?xml version="1.0" encoding="utf-8"?>
<calcChain xmlns="http://schemas.openxmlformats.org/spreadsheetml/2006/main">
  <c r="P63" i="1" l="1"/>
  <c r="P62" i="1"/>
  <c r="P21" i="1" l="1"/>
  <c r="P20" i="1"/>
  <c r="Q20" i="1" s="1"/>
  <c r="P19" i="1"/>
  <c r="Q18" i="1" s="1"/>
  <c r="P18" i="1"/>
  <c r="P17" i="1"/>
  <c r="Q16" i="1"/>
  <c r="P16" i="1"/>
  <c r="P15" i="1"/>
  <c r="P14" i="1"/>
  <c r="Q14" i="1" s="1"/>
  <c r="P13" i="1"/>
  <c r="P12" i="1"/>
  <c r="Q12" i="1" s="1"/>
  <c r="P11" i="1"/>
  <c r="Q10" i="1" s="1"/>
  <c r="P10" i="1"/>
  <c r="P149" i="1" l="1"/>
  <c r="P86" i="1" l="1"/>
  <c r="Q85" i="1" s="1"/>
  <c r="P85" i="1"/>
  <c r="J46" i="1" l="1"/>
  <c r="I46" i="1" l="1"/>
  <c r="H46" i="1"/>
  <c r="G46" i="1" l="1"/>
  <c r="F46" i="1" l="1"/>
  <c r="P171" i="1" l="1"/>
  <c r="P170" i="1"/>
  <c r="P71" i="1"/>
  <c r="P70" i="1"/>
  <c r="P54" i="1"/>
  <c r="P53" i="1"/>
  <c r="P45" i="1"/>
  <c r="P44" i="1"/>
  <c r="P34" i="1"/>
  <c r="P33" i="1"/>
  <c r="P32" i="1"/>
  <c r="P31" i="1"/>
  <c r="Q170" i="1" l="1"/>
  <c r="Q31" i="1"/>
  <c r="Q44" i="1"/>
  <c r="Q53" i="1"/>
  <c r="Q33" i="1"/>
  <c r="P52" i="1" l="1"/>
  <c r="P51" i="1"/>
  <c r="P43" i="1"/>
  <c r="P42" i="1"/>
  <c r="P30" i="1"/>
  <c r="P29" i="1"/>
  <c r="P206" i="1" l="1"/>
  <c r="P205" i="1"/>
  <c r="P204" i="1"/>
  <c r="P203" i="1"/>
  <c r="P202" i="1"/>
  <c r="P201" i="1"/>
  <c r="P198" i="1"/>
  <c r="P197" i="1"/>
  <c r="Q197" i="1" l="1"/>
  <c r="Q203" i="1"/>
  <c r="P200" i="1"/>
  <c r="P199" i="1"/>
  <c r="P192" i="1"/>
  <c r="P191" i="1"/>
  <c r="P190" i="1"/>
  <c r="P189" i="1"/>
  <c r="P188" i="1"/>
  <c r="P187" i="1"/>
  <c r="P182" i="1"/>
  <c r="P181" i="1"/>
  <c r="P180" i="1"/>
  <c r="P179" i="1"/>
  <c r="Q189" i="1" l="1"/>
  <c r="Q201" i="1"/>
  <c r="Q187" i="1"/>
  <c r="Q191" i="1"/>
  <c r="Q181" i="1"/>
  <c r="Q205" i="1"/>
  <c r="Q199" i="1"/>
  <c r="Q179" i="1"/>
  <c r="P169" i="1" l="1"/>
  <c r="P168" i="1"/>
  <c r="P167" i="1"/>
  <c r="P166" i="1"/>
  <c r="P163" i="1"/>
  <c r="P162" i="1"/>
  <c r="P161" i="1"/>
  <c r="P160" i="1"/>
  <c r="P141" i="1"/>
  <c r="P140" i="1"/>
  <c r="P139" i="1"/>
  <c r="P138" i="1"/>
  <c r="P137" i="1"/>
  <c r="P136" i="1"/>
  <c r="P135" i="1"/>
  <c r="P134" i="1"/>
  <c r="P129" i="1"/>
  <c r="P128" i="1"/>
  <c r="P127" i="1"/>
  <c r="P126" i="1"/>
  <c r="P121" i="1"/>
  <c r="P120" i="1"/>
  <c r="P119" i="1"/>
  <c r="P118" i="1"/>
  <c r="P117" i="1"/>
  <c r="P116" i="1"/>
  <c r="P69" i="1"/>
  <c r="P68" i="1"/>
  <c r="P67" i="1"/>
  <c r="P66" i="1"/>
  <c r="P65" i="1"/>
  <c r="P64" i="1"/>
  <c r="Q68" i="1" l="1"/>
  <c r="Q166" i="1"/>
  <c r="Q168" i="1"/>
  <c r="Q162" i="1"/>
  <c r="Q134" i="1"/>
  <c r="Q64" i="1"/>
  <c r="Q126" i="1"/>
  <c r="Q140" i="1"/>
  <c r="Q128" i="1"/>
  <c r="Q160" i="1"/>
  <c r="Q116" i="1"/>
  <c r="Q138" i="1"/>
  <c r="Q136" i="1"/>
  <c r="Q118" i="1"/>
  <c r="Q66" i="1"/>
  <c r="Q120" i="1"/>
  <c r="Q62" i="1"/>
  <c r="P80" i="1"/>
  <c r="P79" i="1"/>
  <c r="P165" i="1" l="1"/>
  <c r="P164" i="1"/>
  <c r="P108" i="1"/>
  <c r="P107" i="1"/>
  <c r="P94" i="1"/>
  <c r="P93" i="1"/>
  <c r="P92" i="1"/>
  <c r="P91" i="1"/>
  <c r="P159" i="1"/>
  <c r="P158" i="1"/>
  <c r="P153" i="1"/>
  <c r="P152" i="1"/>
  <c r="P151" i="1"/>
  <c r="P150" i="1"/>
  <c r="P148" i="1"/>
  <c r="P102" i="1"/>
  <c r="P101" i="1"/>
  <c r="P100" i="1"/>
  <c r="P99" i="1"/>
  <c r="P84" i="1"/>
  <c r="P83" i="1"/>
  <c r="P82" i="1"/>
  <c r="P81" i="1"/>
  <c r="Q79" i="1"/>
  <c r="Q164" i="1" l="1"/>
  <c r="Q99" i="1"/>
  <c r="Q152" i="1"/>
  <c r="Q29" i="1"/>
  <c r="Q83" i="1"/>
  <c r="Q93" i="1"/>
  <c r="Q42" i="1"/>
  <c r="Q101" i="1"/>
  <c r="Q51" i="1"/>
  <c r="Q158" i="1"/>
  <c r="Q107" i="1"/>
  <c r="Q81" i="1"/>
  <c r="Q91" i="1"/>
  <c r="Q150" i="1"/>
  <c r="Q148" i="1"/>
</calcChain>
</file>

<file path=xl/sharedStrings.xml><?xml version="1.0" encoding="utf-8"?>
<sst xmlns="http://schemas.openxmlformats.org/spreadsheetml/2006/main" count="561" uniqueCount="167">
  <si>
    <t xml:space="preserve">1. Procedimiento Administrativo de Acceso a la Información Pública </t>
  </si>
  <si>
    <t>Meta</t>
  </si>
  <si>
    <t>Indicador</t>
  </si>
  <si>
    <t>Avance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</si>
  <si>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</si>
  <si>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</si>
  <si>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</si>
  <si>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</si>
  <si>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</si>
  <si>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</si>
  <si>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</si>
  <si>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</si>
  <si>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</si>
  <si>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</si>
  <si>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</si>
  <si>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</si>
  <si>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</si>
  <si>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% Cumplimiento</t>
  </si>
  <si>
    <t>Recibidos</t>
  </si>
  <si>
    <t>Resueltos</t>
  </si>
  <si>
    <t>Atendidos</t>
  </si>
  <si>
    <t>Programado</t>
  </si>
  <si>
    <t>Realizado</t>
  </si>
  <si>
    <t>3.1  Programa. Capacitación de los servidores públicos</t>
  </si>
  <si>
    <t>M1. Socializar el derecho de acceso a la información pública y el derecho de protección de datos personales.</t>
  </si>
  <si>
    <t>Presupuesto ejercido.</t>
  </si>
  <si>
    <t>Requerimientos atendidos</t>
  </si>
  <si>
    <t>M2. Administrar la Política Informática del Instituto.</t>
  </si>
  <si>
    <t>Política Informática publicada.</t>
  </si>
  <si>
    <t>Observaciones</t>
  </si>
  <si>
    <t>INSTITUTO DE ACCESO A LA INFORMACIÓN PÚBLICA PARA EL ESTADO DE GUANAJUATO</t>
  </si>
  <si>
    <t>Reuniones realizadas.</t>
  </si>
  <si>
    <t>Convenios Firmados.</t>
  </si>
  <si>
    <t>1.1 Aspectos Jurisdiccionales</t>
  </si>
  <si>
    <t>2. Garantía del Derecho de Acceso a la Información Pública y el Derecho de Protección de Datos Personales.</t>
  </si>
  <si>
    <t>3.  Capacitación y Educación</t>
  </si>
  <si>
    <t>M2. Responder en tiempo y forma el 100% de las solicitudes de acceso a la información que se presenten ante el IACIP.</t>
  </si>
  <si>
    <t>M2. Apoyo técnico y mantenimiento al Sistema Guanajuato REPDP.</t>
  </si>
  <si>
    <t>Realizada</t>
  </si>
  <si>
    <t>Programada</t>
  </si>
  <si>
    <t>Publicaciones internas entregadas.</t>
  </si>
  <si>
    <t>M2.  Atender el 100% de los requerimientos de los recursos humanos, materiales y servicios generales de las áreas del Instituto.</t>
  </si>
  <si>
    <t xml:space="preserve">M2. Posicionar entre la sociedad guanajuatense al Instituto de Acceso a la Información Pública de Guanajuato, como garante del derecho de acceso a la información pública y el derecho de protección de datos personales. </t>
  </si>
  <si>
    <t>Número de escuelas visitadas en el Estado de Guanajuato.</t>
  </si>
  <si>
    <t>Número de LIKES y ME GUSTA en redes sociales.</t>
  </si>
  <si>
    <t>Cantidad de eventos realizados</t>
  </si>
  <si>
    <t>Concurso realizado</t>
  </si>
  <si>
    <t>M1. Implementar 12 publicaciones internas, una cada mes, para difundir al interior del   Instituto los eventos institucionales y la información de interés general.</t>
  </si>
  <si>
    <t>5.  Comunicación Social y Vinculación</t>
  </si>
  <si>
    <t>5.1  Programa. Medios de difusión</t>
  </si>
  <si>
    <t>4.   ASUNTOS JURÍDICOS</t>
  </si>
  <si>
    <t>5.2  Programa. Vinculación con sujetos obligados</t>
  </si>
  <si>
    <t>5.3  Programa. Encuentros con organismos de la sociedad civil.</t>
  </si>
  <si>
    <t>5.4  Programa. Comunicación Interna</t>
  </si>
  <si>
    <t>M1. Realizar al menos 2 reuniones con integrantes de los diversos organismos de la sociedad.</t>
  </si>
  <si>
    <t>7.  Desarrollo Institucional</t>
  </si>
  <si>
    <t>7.1  Programa. Desarrollo institucional y sistema integral de administración</t>
  </si>
  <si>
    <t>6.1  Programa.  Gestión, actualización y mejora de la infraestructura de tecnologías de información del AICIP.</t>
  </si>
  <si>
    <t>M1. Seguimiento a temas de TICs con los organismos involucrados.</t>
  </si>
  <si>
    <t>M3. Tener actualizados y funcionando al 100% los recursos de tecnología de información con los que cuenta el Instituto.</t>
  </si>
  <si>
    <t>Bitácora de servicios (Filtro respecto a Administración del Área Informática).</t>
  </si>
  <si>
    <t>Bitácora de servicios (Filtro respecto a Actualización y Configuración de equipo de TI).</t>
  </si>
  <si>
    <t>6.2  Programa. Soporte a usuarios y mantenimientos a infraestructura de Tecnología de información del IACIP.</t>
  </si>
  <si>
    <t>M1.  Atender el 100% de las necesidades de soporte en materia de TI de las áreas del Instituto</t>
  </si>
  <si>
    <t>M2. Realizar mantenimientos preventivos y correctivos a los equipos de cómputo del Instituto.</t>
  </si>
  <si>
    <t>Calendario y Reportes de mantenimiento.</t>
  </si>
  <si>
    <t>Bitácora de servicios (Filtro respecto a soporte al personal del IACIP en materia de TI).</t>
  </si>
  <si>
    <t>6.3  Programa.  Apoyo y asesoría técnica a los sujetos obligados en materia de soluciones y sistemas de Acceso a la Información Pública y Protección de Datos Personales</t>
  </si>
  <si>
    <t>M1. Revisar y mantener el sistema INFOMEX Guanajuato, funcionando y en línea.</t>
  </si>
  <si>
    <t>M3. Apoyo técnico y ejecución de scripts o procedimientos solicitados por el INAI para la PNT.</t>
  </si>
  <si>
    <t>M4. Atender el 100% de las solicitudes de asesorías técnicas referentes a las soluciones y sistemas de Acceso a la Información Pública y Protección de Datos Personales de las Unidades de Transparencia de los sujetos obligados.</t>
  </si>
  <si>
    <t>Sistema INFOMEX Guanajuato funcionando y en línea, y en su caso reportes generados.</t>
  </si>
  <si>
    <t>Sistema REPDP funcionando y en línea, y en su caso reportes generados.</t>
  </si>
  <si>
    <t>Bitácora de servicios (Filtro respecto a la PNT).</t>
  </si>
  <si>
    <t>Bitácora de servicios (Filtro respecto a Asesoría a los sujetos obligados en materia de TI).</t>
  </si>
  <si>
    <t>7.2  Programa. Organización de los archivos administrativos</t>
  </si>
  <si>
    <t>Declaraciones presentadas.</t>
  </si>
  <si>
    <t>8.1  Programa. Auditorias y revisiones.</t>
  </si>
  <si>
    <t>Informe final de revisiones realizadas/programadas</t>
  </si>
  <si>
    <t>8.2  Programa. Planeación, Programación, Seguimiento y Control Interno.</t>
  </si>
  <si>
    <t>8.3  Programa. Obligaciones y responsabilidades administrativas.</t>
  </si>
  <si>
    <t>INDICADORES DE GESTIÓN 2018</t>
  </si>
  <si>
    <t>M1. Resolver en tiempo y forma el 100% de los recursos de revisión en materia de acceso a la información.</t>
  </si>
  <si>
    <t>M3. Atender en tiempo y forma el 100% de los procedimientos de denuncia.</t>
  </si>
  <si>
    <t>M6. Mantener actualizada la información que corresponda concerniente a las obligaciones de transparencia comunes y específicas del Instituto como sujeto obligado por la ley</t>
  </si>
  <si>
    <t>M5. Atender en tiempo y forma el 100% de los proyectos de resolución listados en sesión de Pleno, así como asuntos y temas de índole administrativo para votación de los Comisionados.</t>
  </si>
  <si>
    <t>Recursos de revisión, recibidos, resueltos y por resolver.</t>
  </si>
  <si>
    <t>Procedimientos de denuncia resueltos.</t>
  </si>
  <si>
    <t>Índice de procedimientos de prorroga recibidos, resueltos y por resolver.</t>
  </si>
  <si>
    <t>M4. Resolver en tiempo y forma el 100% de los procedimientos de prórroga de término de vigencia de acuerdos de clasificación de información reservada</t>
  </si>
  <si>
    <t>M2. Resolver en tiempo y forma el 100% de los recursos de revisión en materia de datos personales.</t>
  </si>
  <si>
    <t>2.1 Programa. Transparencia de la gestión del Instituto de Acceso a la Información  Pública para el Estado de Guanajuato.</t>
  </si>
  <si>
    <t>Información publicada actualizada de la Unidad de Transparencia.</t>
  </si>
  <si>
    <t>M3. Atender el 100% de las solicitudes de informes, corrección, cancelación y oposición de los datos personales, que obren en los archivos o banco de datos del Instituto.</t>
  </si>
  <si>
    <t>Solicitudes de acceso a la información</t>
  </si>
  <si>
    <t xml:space="preserve"> Solicitudes de informes, corrección, cancelación y oposición de datos personales</t>
  </si>
  <si>
    <t>M1. Capacitar al menos mil doscientos servidores públicos de los tres órdenes de gobierno, organismos autónomos y demás sujetos obligados por ley de transparencia en el estado de Guanajuato, en los temas relacionados con la transparencia y acceso a la información.</t>
  </si>
  <si>
    <t>M2. Capacitar al menos mil doscientos servidores públicos de los tres órdenes de gobierno, organismos autónomos y demás sujetos obligados por ley de datos personales  en el estado de Guanajuato, en los temas relacionados con la protección de datos personales.</t>
  </si>
  <si>
    <t>Servidores públicos capacitados en materia de Transparencia.</t>
  </si>
  <si>
    <t>Servidores públicos capacitados en materia de Protección de Datos Personales.</t>
  </si>
  <si>
    <t>3.2 Programa de educación y vinculación con la sociedad</t>
  </si>
  <si>
    <t>M1. Realizar al menos 22 conferencias de temas relacionados con la transparencia, acceso a la información y protección de datos personales.</t>
  </si>
  <si>
    <t xml:space="preserve">M2. Gestionar 5 mesas de trabajo con organismos de la sociedad civil, en tópicos relacionas a la apertura y gestión gubernamental. </t>
  </si>
  <si>
    <t>Conferencias realizadas.</t>
  </si>
  <si>
    <t>Mesas de trabajo realizadas.</t>
  </si>
  <si>
    <t xml:space="preserve">4.1  Programa.  Atención a escenarios jurídicos derivados de las obligaciones de Transparencia y de protección de datos personales.  </t>
  </si>
  <si>
    <t xml:space="preserve">M1. Preparar, para aprobación del Pleno, el 100% de los instrumentos contractuales solicitados por las áreas del Instituto,  </t>
  </si>
  <si>
    <t xml:space="preserve">M2. Atender el 100% de las denuncias que formule la ciudadanía por el incumplimiento a las obligaciones de transparencia y de protección de datos personales. </t>
  </si>
  <si>
    <t>M3. Atender el 100% de los procedimientos que se presenten en contra de las resoluciones emitidas por el Instituto ante tribunales federales o estatales.</t>
  </si>
  <si>
    <t>M4. Asesorar a los Sujetos Obligados sobre normativa en materia de transparencia, acceso a la información y protección de datos personales.</t>
  </si>
  <si>
    <t>M5. Ejecutar las visitas de verificación virtual a los Sujetos Obligados, autorizadas por el Pleno del Instituto.</t>
  </si>
  <si>
    <t>Instrumentos contractuales aprobados por el Pleno .</t>
  </si>
  <si>
    <t>Denuncias resueltas</t>
  </si>
  <si>
    <t>Proceso o procedimiento administrativo o jurisdiccional, atendido.</t>
  </si>
  <si>
    <t xml:space="preserve">Dictámenes de verificación aprobados por el Pleno. </t>
  </si>
  <si>
    <t>M3. Realizar al menos 12 visitas a escuelas Primarias y Secundarias en el Estado de Guanajuato con la finalidad de difundir los derechos de acceso a la información y de protección de datos personales, así como las actividades que realiza el IACIP</t>
  </si>
  <si>
    <t>M4. Difundir las actividades que realiza el IACIP a través de Redes sociales como Facebook, Twitter e Instagram con la finalidad de hacer crecer el número de seguidores.</t>
  </si>
  <si>
    <t xml:space="preserve">Número de personas a las que llega la cobertura de difusión de las actividades del Instituto en el año de análisis. </t>
  </si>
  <si>
    <t>Campañas y publicaciones realizadas para posicionamiento del IACIP como Órgano garante.</t>
  </si>
  <si>
    <t>M2. Convocar a un concurso Estatal de DISEÑO DE CARTEL con la finalidad de dar a conocer los derechos de acceso a la información, transparencia y protección de datos personales e involucrar a algunos sujetos obligados como la Secretaría de Educación, Universidades y a las Unidades Municipales de Transparencia  para que de igual manera involucren a la sociedad guanajuatense.</t>
  </si>
  <si>
    <t>M1. Organizar 2 eventos en conjunto con los nuevos sujetos obligados; partidos políticos y sindicatos con la finalidad de capacitarlos como nuevos sujetos obligados.</t>
  </si>
  <si>
    <t>M2. Firmar al menos 2 convenios con diversos organismos del Poder Ejecutivo u Organismos Autónomos..</t>
  </si>
  <si>
    <t>M3. Atender el 100% de los requerimientos en materia de Transparencia y Rendición de Cuentas propias de la Dirección de Administración y Finanzas.</t>
  </si>
  <si>
    <t xml:space="preserve"> Requerimientos atendidos.</t>
  </si>
  <si>
    <t>M1.      Elaboración Plan Anual de Desarrollo Archivístico para el año 2018.</t>
  </si>
  <si>
    <t>M2.  Elaboración Informe cumplimiento PADA 2017.</t>
  </si>
  <si>
    <t xml:space="preserve"> M3.  Actualizar el Cuadro General de Clasificación Archivística del Instituto.</t>
  </si>
  <si>
    <t>M4.  Actualizar el Catálogo de Disposición Documental</t>
  </si>
  <si>
    <t xml:space="preserve"> M5. Inventario actualizado del archivo de concentración del Instituto</t>
  </si>
  <si>
    <t xml:space="preserve"> M6. Auditorías en materia archivística.      </t>
  </si>
  <si>
    <t xml:space="preserve"> Plan Anual de Desarrollo archivístico presentado al Comité de Transparencia del IACIP.</t>
  </si>
  <si>
    <t xml:space="preserve"> M7. Capacitaciones a sujetos obligados que soliciten instrucción en materia de      Archivonomia.</t>
  </si>
  <si>
    <t>Informe de resultados del PADA publicado en el portal del Instituto.</t>
  </si>
  <si>
    <t>Cuadro General de Clasificación Archivística publicado en Portal del Instituto.</t>
  </si>
  <si>
    <t>Catálogo de Disposición Documental publicado en el Portal del Instituto.7.</t>
  </si>
  <si>
    <t>100% unidades administrativas auditadas en materia archivística.</t>
  </si>
  <si>
    <t>Número de sujetos obligados que solicitaron capacitación y se les otorgó.</t>
  </si>
  <si>
    <t xml:space="preserve">
M1. Evaluación la gestión del Instituto a través del programa de auditorías ejecutando dos auditorías financieras, una auditoria de desempeño así como una  auditoria de cumplimiento en materia archivística en colaboración con la Dirección de Archivonomia a cada una de las áreas del Instituto.
</t>
  </si>
  <si>
    <t xml:space="preserve">M2. Evaluación la gestión del Instituto a través del programa de revisiones, ejecutando revisiones trimestrales del ejercicio en alcance de los informes financieros trimestrales y de la cuenta pública. </t>
  </si>
  <si>
    <t>Informe final de auditoria realizadas/programadas.</t>
  </si>
  <si>
    <t>M1. Emitir programa anual de trabajo (anteproyecto, programas de auditoria y  revisiones  así como programa anual de evaluación al desempeño).</t>
  </si>
  <si>
    <t>M3. Aplicar acciones de Control Interno, efectuando arqueo de caja de fondo fijo cada semestre al  área administrativa, así como verificar cada semestre la entrega de bitácoras de gasolina en tiempo y forma de cada una de las áreas del instituto al área administrativa.</t>
  </si>
  <si>
    <t>M2. Emitir “Lineamientos de Control Interno”.</t>
  </si>
  <si>
    <t>Auditorías realizadas</t>
  </si>
  <si>
    <t xml:space="preserve"> Informes de Control Internos</t>
  </si>
  <si>
    <t>Lineamientos aprobados</t>
  </si>
  <si>
    <t>M1. Registrar, dar seguimiento y evaluar las declaraciones al 100% de los servidores públicos del Instituto al de conformidad a la Ley de Responsabilidades Administrativas para el Estado de Guanajuato (patrimoniales, de interés, así como resguardo de constancias de declaración fiscal).</t>
  </si>
  <si>
    <t>M2. Realizar las actividades y diligencias necesarias para la recepción, tramite y resolución de quejas y denuncias contra servidores públicos al 100% conforme a la demanda</t>
  </si>
  <si>
    <t>M3.  Participar al 100% en los Comités de (Adquisiciones, enajenaciones, arrendamiento y contrataciones de servicios del Instituto, Transparencia), así como al grupo Interdisciplinario, en cumplimiento a las atribuciones estipuladas en el marco normativo vigente del Órgano Interno de Control.</t>
  </si>
  <si>
    <t>M4. Participar al 100% en la entrega-recepción del cargo de los servidores públicos del Instituto.</t>
  </si>
  <si>
    <t>M5. Mantener actualizado al 100% en tiempo y forma los formatos de obligaciones de Transparencia en la página web y en la Plataforma Nacional de Transparencia (PNT)  que le corresponden al Órgano Interno de Control.</t>
  </si>
  <si>
    <t>Denuncias o quejas concluidas/recibidas</t>
  </si>
  <si>
    <t>Sesiones de  Comités realizadas.</t>
  </si>
  <si>
    <t>Actas de Entrega Recepción realizas</t>
  </si>
  <si>
    <t>•Obligaciones Transparencia atendidas</t>
  </si>
  <si>
    <t>6.   Tecnologías de la Información y las Comunicaciones</t>
  </si>
  <si>
    <t>8. Órgano Interno de Control.</t>
  </si>
  <si>
    <t>Acta de sesión de Pleno del Instituto</t>
  </si>
  <si>
    <t xml:space="preserve">Verificaciones virtuales al portal del Instituto y a la Plataforma Nacional de Transparencia.
</t>
  </si>
  <si>
    <t>M1. Realizar los movimientos presupuestales y contables, que permitan optimizar la aplicación del 100% de los recursos financieros del Instituto, autorizados para el ejercicio fiscal 2018</t>
  </si>
  <si>
    <t xml:space="preserve">Inventario de archivo de concentración actualizado en 1er trimestre 2018.     </t>
  </si>
  <si>
    <t xml:space="preserve">M1. Tener actualizada y publicada de manera trimestral en la página electrónica del Instituto y en la Plataforma Nacional, las obligaciones de transparencia que le aplique en los términos del artículo 26 de la Ley de Transparencia y Acceso a la Información Pública para el Estado de Guanajuato. </t>
  </si>
  <si>
    <t>Oficios emitidos a sujetos obligados que contengan asesoría normativa.</t>
  </si>
  <si>
    <t>Durante el ejercicio 2018 no se recibió quejas o denuncias en contra de servidores públicos de este Instituto. </t>
  </si>
  <si>
    <t>No hubo incidencias del sistema guanajuato ERPDP</t>
  </si>
  <si>
    <t xml:space="preserve">señalando que el 32% faltante se encuetra en tramite </t>
  </si>
  <si>
    <t xml:space="preserve">se realizan por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</si>
</sst>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Trebuchet MS"/>
      <family val="2"/>
    </font>
    <font>
      <sz val="10"/>
      <name val="Trebuchet MS"/>
      <family val="2"/>
    </font>
    <font>
      <b/>
      <sz val="10"/>
      <color theme="1"/>
      <name val="Trebuchet MS"/>
      <family val="2"/>
    </font>
    <font>
      <b/>
      <sz val="10"/>
      <color indexed="8"/>
      <name val="Trebuchet MS"/>
      <family val="2"/>
    </font>
    <font>
      <sz val="10"/>
      <color indexed="8"/>
      <name val="Trebuchet MS"/>
      <family val="2"/>
    </font>
    <font>
      <b/>
      <sz val="18"/>
      <color theme="1"/>
      <name val="Trebuchet MS"/>
      <family val="2"/>
    </font>
    <font>
      <sz val="11"/>
      <name val="Calibri"/>
      <family val="2"/>
    </font>
    <font>
      <sz val="10"/>
      <color rgb="FF263238"/>
      <name val="Arial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97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0" xfId="0" applyFont="1" applyFill="1"/>
    <xf numFmtId="0" fontId="0" fillId="0" borderId="0" xfId="0" applyFill="1"/>
    <xf numFmtId="0" fontId="0" fillId="0" borderId="15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3" fontId="0" fillId="0" borderId="15" xfId="0" applyNumberFormat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/>
    <xf numFmtId="0" fontId="0" fillId="0" borderId="1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wrapText="1"/>
    </xf>
    <xf numFmtId="0" fontId="0" fillId="0" borderId="22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 horizontal="left" wrapText="1"/>
    </xf>
    <xf numFmtId="0" fontId="0" fillId="0" borderId="11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/>
      <protection locked="0"/>
    </xf>
    <xf numFmtId="0" fontId="9" fillId="0" borderId="15" xfId="0" applyNumberFormat="1" applyFont="1" applyFill="1" applyBorder="1" applyAlignment="1" applyProtection="1">
      <alignment horizontal="center" vertical="center"/>
      <protection locked="0"/>
    </xf>
    <xf numFmtId="0" fontId="9" fillId="0" borderId="7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8" fillId="0" borderId="0" xfId="0" applyFont="1" applyBorder="1"/>
    <xf numFmtId="0" fontId="8" fillId="0" borderId="0" xfId="0" applyFont="1" applyAlignment="1">
      <alignment horizontal="center"/>
    </xf>
    <xf numFmtId="0" fontId="10" fillId="0" borderId="0" xfId="0" applyFont="1" applyAlignment="1"/>
    <xf numFmtId="0" fontId="11" fillId="0" borderId="0" xfId="0" applyFont="1"/>
    <xf numFmtId="0" fontId="11" fillId="0" borderId="11" xfId="0" applyFont="1" applyBorder="1" applyAlignment="1"/>
    <xf numFmtId="0" fontId="10" fillId="3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9" fontId="12" fillId="0" borderId="0" xfId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/>
    </xf>
    <xf numFmtId="0" fontId="8" fillId="0" borderId="0" xfId="0" applyFont="1" applyFill="1"/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0" borderId="0" xfId="0" applyFont="1" applyBorder="1" applyAlignment="1"/>
    <xf numFmtId="0" fontId="10" fillId="3" borderId="13" xfId="0" applyFont="1" applyFill="1" applyBorder="1" applyAlignment="1">
      <alignment vertic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9" fontId="12" fillId="0" borderId="0" xfId="2" applyFont="1" applyBorder="1" applyAlignment="1">
      <alignment horizontal="center" vertical="center"/>
    </xf>
    <xf numFmtId="0" fontId="12" fillId="0" borderId="0" xfId="0" applyFont="1"/>
    <xf numFmtId="0" fontId="8" fillId="0" borderId="0" xfId="0" applyFont="1" applyBorder="1" applyAlignment="1">
      <alignment horizontal="center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3" fontId="8" fillId="0" borderId="7" xfId="0" applyNumberFormat="1" applyFont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8" fillId="0" borderId="7" xfId="0" applyFont="1" applyFill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2" fillId="0" borderId="5" xfId="3" applyNumberFormat="1" applyFont="1" applyBorder="1" applyAlignment="1">
      <alignment horizontal="center" vertical="center"/>
    </xf>
    <xf numFmtId="0" fontId="12" fillId="0" borderId="21" xfId="3" applyNumberFormat="1" applyFont="1" applyBorder="1" applyAlignment="1">
      <alignment horizontal="center" vertical="center"/>
    </xf>
    <xf numFmtId="43" fontId="11" fillId="0" borderId="5" xfId="3" applyNumberFormat="1" applyFont="1" applyBorder="1" applyAlignment="1">
      <alignment horizontal="center" vertical="center" wrapText="1"/>
    </xf>
    <xf numFmtId="0" fontId="12" fillId="0" borderId="15" xfId="3" applyNumberFormat="1" applyFont="1" applyBorder="1" applyAlignment="1">
      <alignment horizontal="center" vertical="center"/>
    </xf>
    <xf numFmtId="0" fontId="8" fillId="0" borderId="7" xfId="3" applyNumberFormat="1" applyFont="1" applyBorder="1" applyAlignment="1">
      <alignment horizontal="center" vertical="center"/>
    </xf>
    <xf numFmtId="43" fontId="11" fillId="0" borderId="15" xfId="3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43" fontId="11" fillId="0" borderId="7" xfId="3" applyNumberFormat="1" applyFont="1" applyBorder="1" applyAlignment="1">
      <alignment horizontal="center" vertical="center" wrapText="1"/>
    </xf>
    <xf numFmtId="43" fontId="8" fillId="0" borderId="0" xfId="0" applyNumberFormat="1" applyFont="1"/>
    <xf numFmtId="0" fontId="10" fillId="3" borderId="14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8" fillId="2" borderId="0" xfId="0" applyFont="1" applyFill="1"/>
    <xf numFmtId="0" fontId="10" fillId="0" borderId="0" xfId="0" applyFont="1"/>
    <xf numFmtId="0" fontId="10" fillId="0" borderId="0" xfId="0" applyFont="1" applyAlignment="1">
      <alignment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10" fillId="0" borderId="11" xfId="0" applyFont="1" applyBorder="1" applyAlignment="1">
      <alignment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9" fontId="12" fillId="0" borderId="11" xfId="2" applyFont="1" applyBorder="1" applyAlignment="1">
      <alignment horizontal="center" vertical="center"/>
    </xf>
    <xf numFmtId="0" fontId="8" fillId="2" borderId="0" xfId="0" applyFont="1" applyFill="1" applyAlignment="1">
      <alignment vertical="justify" wrapText="1"/>
    </xf>
    <xf numFmtId="0" fontId="8" fillId="0" borderId="0" xfId="0" applyFont="1" applyFill="1" applyAlignment="1">
      <alignment vertical="justify" wrapText="1"/>
    </xf>
    <xf numFmtId="0" fontId="0" fillId="0" borderId="5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3" fontId="0" fillId="0" borderId="7" xfId="0" applyNumberForma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4" fillId="0" borderId="39" xfId="0" applyNumberFormat="1" applyFont="1" applyFill="1" applyBorder="1" applyAlignment="1">
      <alignment horizontal="center" vertical="center" wrapText="1"/>
    </xf>
    <xf numFmtId="0" fontId="14" fillId="0" borderId="40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 wrapText="1"/>
    </xf>
    <xf numFmtId="3" fontId="8" fillId="0" borderId="0" xfId="0" applyNumberFormat="1" applyFont="1" applyBorder="1"/>
    <xf numFmtId="0" fontId="0" fillId="2" borderId="15" xfId="0" applyFill="1" applyBorder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10" fontId="8" fillId="0" borderId="0" xfId="0" applyNumberFormat="1" applyFont="1" applyBorder="1"/>
    <xf numFmtId="0" fontId="2" fillId="0" borderId="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9" fontId="12" fillId="0" borderId="2" xfId="2" applyFont="1" applyBorder="1" applyAlignment="1">
      <alignment horizontal="center" vertical="center"/>
    </xf>
    <xf numFmtId="9" fontId="12" fillId="0" borderId="9" xfId="2" applyFont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9" fontId="12" fillId="0" borderId="2" xfId="1" applyFont="1" applyBorder="1" applyAlignment="1">
      <alignment horizontal="center" vertical="center"/>
    </xf>
    <xf numFmtId="9" fontId="12" fillId="0" borderId="9" xfId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wrapText="1"/>
    </xf>
    <xf numFmtId="0" fontId="8" fillId="0" borderId="20" xfId="0" applyFont="1" applyBorder="1" applyAlignment="1">
      <alignment horizontal="left" wrapText="1"/>
    </xf>
    <xf numFmtId="0" fontId="0" fillId="0" borderId="3" xfId="0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3" xfId="0" applyBorder="1" applyAlignment="1">
      <alignment horizontal="justify" vertical="justify" wrapText="1"/>
    </xf>
    <xf numFmtId="0" fontId="0" fillId="0" borderId="20" xfId="0" applyBorder="1" applyAlignment="1">
      <alignment horizontal="justify" vertical="justify" wrapText="1"/>
    </xf>
    <xf numFmtId="0" fontId="0" fillId="0" borderId="3" xfId="0" applyFont="1" applyBorder="1" applyAlignment="1">
      <alignment horizontal="center" vertical="justify" wrapText="1"/>
    </xf>
    <xf numFmtId="0" fontId="0" fillId="0" borderId="20" xfId="0" applyFont="1" applyBorder="1" applyAlignment="1">
      <alignment horizontal="center" vertical="justify" wrapText="1"/>
    </xf>
    <xf numFmtId="0" fontId="0" fillId="0" borderId="3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8" fillId="0" borderId="29" xfId="0" applyFont="1" applyBorder="1" applyAlignment="1">
      <alignment horizontal="center"/>
    </xf>
    <xf numFmtId="0" fontId="0" fillId="0" borderId="20" xfId="0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9" fontId="12" fillId="0" borderId="5" xfId="2" applyFont="1" applyBorder="1" applyAlignment="1">
      <alignment horizontal="center" vertical="center"/>
    </xf>
    <xf numFmtId="9" fontId="12" fillId="0" borderId="7" xfId="2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9" fontId="4" fillId="0" borderId="5" xfId="1" applyFont="1" applyBorder="1" applyAlignment="1">
      <alignment horizontal="center" vertical="center"/>
    </xf>
    <xf numFmtId="9" fontId="4" fillId="0" borderId="7" xfId="1" applyFont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 wrapText="1"/>
    </xf>
    <xf numFmtId="0" fontId="8" fillId="0" borderId="25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vertical="center" wrapText="1"/>
    </xf>
    <xf numFmtId="0" fontId="8" fillId="0" borderId="27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0" xfId="0" applyFont="1" applyFill="1" applyBorder="1" applyAlignment="1">
      <alignment horizontal="justify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9" fontId="17" fillId="0" borderId="5" xfId="2" applyFont="1" applyBorder="1" applyAlignment="1">
      <alignment horizontal="center" vertical="center"/>
    </xf>
    <xf numFmtId="9" fontId="17" fillId="0" borderId="7" xfId="2" applyFont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8" fillId="0" borderId="28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9" fontId="12" fillId="0" borderId="2" xfId="2" applyFont="1" applyFill="1" applyBorder="1" applyAlignment="1">
      <alignment horizontal="center" vertical="center"/>
    </xf>
    <xf numFmtId="9" fontId="12" fillId="0" borderId="9" xfId="2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left" vertical="center" wrapText="1"/>
    </xf>
    <xf numFmtId="0" fontId="0" fillId="0" borderId="18" xfId="0" applyFont="1" applyFill="1" applyBorder="1" applyAlignment="1">
      <alignment horizontal="left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9" fontId="12" fillId="0" borderId="30" xfId="2" applyFont="1" applyFill="1" applyBorder="1" applyAlignment="1">
      <alignment horizontal="center" vertical="center"/>
    </xf>
    <xf numFmtId="9" fontId="12" fillId="0" borderId="33" xfId="2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38" xfId="0" applyFont="1" applyFill="1" applyBorder="1" applyAlignment="1">
      <alignment horizontal="center" vertical="center" wrapText="1"/>
    </xf>
    <xf numFmtId="9" fontId="12" fillId="0" borderId="34" xfId="2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left" wrapText="1"/>
    </xf>
    <xf numFmtId="0" fontId="8" fillId="0" borderId="36" xfId="0" applyFont="1" applyFill="1" applyBorder="1" applyAlignment="1">
      <alignment horizontal="left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9" fontId="8" fillId="0" borderId="15" xfId="0" applyNumberFormat="1" applyFont="1" applyFill="1" applyBorder="1" applyAlignment="1">
      <alignment horizontal="center" vertical="center" wrapText="1"/>
    </xf>
    <xf numFmtId="9" fontId="8" fillId="0" borderId="7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justify" wrapText="1"/>
    </xf>
    <xf numFmtId="0" fontId="8" fillId="2" borderId="0" xfId="0" applyFont="1" applyFill="1" applyAlignment="1">
      <alignment horizontal="left" vertical="justify" wrapText="1"/>
    </xf>
    <xf numFmtId="0" fontId="8" fillId="0" borderId="37" xfId="0" applyFont="1" applyFill="1" applyBorder="1" applyAlignment="1">
      <alignment horizontal="left" vertical="center" wrapText="1"/>
    </xf>
    <xf numFmtId="0" fontId="0" fillId="2" borderId="29" xfId="0" applyFont="1" applyFill="1" applyBorder="1" applyAlignment="1">
      <alignment horizontal="left" vertical="center" wrapText="1"/>
    </xf>
    <xf numFmtId="0" fontId="0" fillId="2" borderId="18" xfId="0" applyFont="1" applyFill="1" applyBorder="1" applyAlignment="1">
      <alignment horizontal="left" vertical="center" wrapText="1"/>
    </xf>
    <xf numFmtId="0" fontId="8" fillId="0" borderId="35" xfId="0" applyFont="1" applyFill="1" applyBorder="1" applyAlignment="1">
      <alignment horizontal="left" vertical="center" wrapText="1"/>
    </xf>
    <xf numFmtId="0" fontId="8" fillId="0" borderId="36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center" vertical="center" wrapText="1"/>
    </xf>
    <xf numFmtId="9" fontId="8" fillId="0" borderId="5" xfId="0" applyNumberFormat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4" fillId="0" borderId="42" xfId="0" applyNumberFormat="1" applyFont="1" applyFill="1" applyBorder="1" applyAlignment="1">
      <alignment horizontal="center" vertical="center" wrapText="1"/>
    </xf>
  </cellXfs>
  <cellStyles count="4">
    <cellStyle name="Millares 2" xfId="3"/>
    <cellStyle name="Normal" xfId="0" builtinId="0"/>
    <cellStyle name="Porcentaje" xfId="1" builtinId="5"/>
    <cellStyle name="Porcentu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2204052</xdr:colOff>
      <xdr:row>4</xdr:row>
      <xdr:rowOff>145597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4052" cy="1111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C206"/>
  <sheetViews>
    <sheetView tabSelected="1" topLeftCell="A52" zoomScale="70" zoomScaleNormal="70" workbookViewId="0">
      <selection activeCell="D62" sqref="D62:P63"/>
    </sheetView>
  </sheetViews>
  <sheetFormatPr baseColWidth="10" defaultRowHeight="15" x14ac:dyDescent="0.3"/>
  <cols>
    <col min="1" max="1" width="52.42578125" style="50" customWidth="1"/>
    <col min="2" max="2" width="32.42578125" style="50" customWidth="1"/>
    <col min="3" max="3" width="14.5703125" style="52" customWidth="1"/>
    <col min="4" max="4" width="10.42578125" style="50" customWidth="1"/>
    <col min="5" max="5" width="11.28515625" style="50" customWidth="1"/>
    <col min="6" max="6" width="9.5703125" style="50" customWidth="1"/>
    <col min="7" max="7" width="9.140625" style="50" customWidth="1"/>
    <col min="8" max="8" width="11.7109375" style="50" customWidth="1"/>
    <col min="9" max="9" width="10.5703125" style="50" customWidth="1"/>
    <col min="10" max="10" width="10.28515625" style="50" customWidth="1"/>
    <col min="11" max="11" width="9.5703125" style="50" customWidth="1"/>
    <col min="12" max="12" width="11" style="50" customWidth="1"/>
    <col min="13" max="14" width="9.140625" style="50" bestFit="1" customWidth="1"/>
    <col min="15" max="15" width="10.42578125" style="50" customWidth="1"/>
    <col min="16" max="16" width="10.5703125" style="50" bestFit="1" customWidth="1"/>
    <col min="17" max="17" width="20" style="50" customWidth="1"/>
    <col min="18" max="18" width="61.5703125" style="50" customWidth="1"/>
    <col min="19" max="55" width="11.42578125" style="51"/>
    <col min="56" max="16384" width="11.42578125" style="50"/>
  </cols>
  <sheetData>
    <row r="2" spans="1:18" ht="23.25" x14ac:dyDescent="0.35">
      <c r="B2" s="233" t="s">
        <v>30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</row>
    <row r="3" spans="1:18" ht="15" customHeight="1" x14ac:dyDescent="0.3"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4" spans="1:18" ht="22.5" customHeight="1" x14ac:dyDescent="0.35">
      <c r="B4" s="233" t="s">
        <v>81</v>
      </c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</row>
    <row r="6" spans="1:18" x14ac:dyDescent="0.3">
      <c r="A6" s="54" t="s">
        <v>0</v>
      </c>
    </row>
    <row r="7" spans="1:18" ht="6" customHeight="1" x14ac:dyDescent="0.3">
      <c r="A7" s="54"/>
    </row>
    <row r="8" spans="1:18" ht="15.75" thickBot="1" x14ac:dyDescent="0.35">
      <c r="A8" s="55" t="s">
        <v>33</v>
      </c>
    </row>
    <row r="9" spans="1:18" ht="15.75" thickBot="1" x14ac:dyDescent="0.35">
      <c r="A9" s="56" t="s">
        <v>1</v>
      </c>
      <c r="B9" s="57" t="s">
        <v>2</v>
      </c>
      <c r="C9" s="57" t="s">
        <v>3</v>
      </c>
      <c r="D9" s="57" t="s">
        <v>4</v>
      </c>
      <c r="E9" s="57" t="s">
        <v>5</v>
      </c>
      <c r="F9" s="57" t="s">
        <v>6</v>
      </c>
      <c r="G9" s="57" t="s">
        <v>7</v>
      </c>
      <c r="H9" s="57" t="s">
        <v>8</v>
      </c>
      <c r="I9" s="57" t="s">
        <v>9</v>
      </c>
      <c r="J9" s="57" t="s">
        <v>10</v>
      </c>
      <c r="K9" s="57" t="s">
        <v>11</v>
      </c>
      <c r="L9" s="57" t="s">
        <v>12</v>
      </c>
      <c r="M9" s="57" t="s">
        <v>13</v>
      </c>
      <c r="N9" s="57" t="s">
        <v>14</v>
      </c>
      <c r="O9" s="57" t="s">
        <v>15</v>
      </c>
      <c r="P9" s="57" t="s">
        <v>16</v>
      </c>
      <c r="Q9" s="58" t="s">
        <v>17</v>
      </c>
      <c r="R9" s="58" t="s">
        <v>29</v>
      </c>
    </row>
    <row r="10" spans="1:18" ht="47.25" customHeight="1" x14ac:dyDescent="0.3">
      <c r="A10" s="239" t="s">
        <v>82</v>
      </c>
      <c r="B10" s="205" t="s">
        <v>86</v>
      </c>
      <c r="C10" s="59" t="s">
        <v>18</v>
      </c>
      <c r="D10" s="13">
        <v>20</v>
      </c>
      <c r="E10" s="13">
        <v>39</v>
      </c>
      <c r="F10" s="17">
        <v>54</v>
      </c>
      <c r="G10" s="17">
        <v>47</v>
      </c>
      <c r="H10" s="17">
        <v>48</v>
      </c>
      <c r="I10" s="17">
        <v>51</v>
      </c>
      <c r="J10" s="17">
        <v>38</v>
      </c>
      <c r="K10" s="17">
        <v>135</v>
      </c>
      <c r="L10" s="17">
        <v>63</v>
      </c>
      <c r="M10" s="17">
        <v>209</v>
      </c>
      <c r="N10" s="17">
        <v>373</v>
      </c>
      <c r="O10" s="17">
        <v>151</v>
      </c>
      <c r="P10" s="198">
        <f t="shared" ref="P10:P21" si="0">SUM(D10:O10)</f>
        <v>1228</v>
      </c>
      <c r="Q10" s="241">
        <f>+P11/P10</f>
        <v>0.68403908794788271</v>
      </c>
      <c r="R10" s="218" t="s">
        <v>165</v>
      </c>
    </row>
    <row r="11" spans="1:18" ht="50.25" customHeight="1" thickBot="1" x14ac:dyDescent="0.35">
      <c r="A11" s="240"/>
      <c r="B11" s="206"/>
      <c r="C11" s="61" t="s">
        <v>19</v>
      </c>
      <c r="D11" s="14">
        <v>65</v>
      </c>
      <c r="E11" s="14">
        <v>48</v>
      </c>
      <c r="F11" s="18">
        <v>31</v>
      </c>
      <c r="G11" s="38">
        <v>38</v>
      </c>
      <c r="H11" s="18">
        <v>35</v>
      </c>
      <c r="I11" s="18">
        <v>49</v>
      </c>
      <c r="J11" s="18">
        <v>24</v>
      </c>
      <c r="K11" s="18">
        <v>49</v>
      </c>
      <c r="L11" s="18">
        <v>99</v>
      </c>
      <c r="M11" s="18">
        <v>57</v>
      </c>
      <c r="N11" s="18">
        <v>55</v>
      </c>
      <c r="O11" s="18">
        <v>290</v>
      </c>
      <c r="P11" s="199">
        <f>SUM(D11:O11)</f>
        <v>840</v>
      </c>
      <c r="Q11" s="242"/>
      <c r="R11" s="219"/>
    </row>
    <row r="12" spans="1:18" ht="30" customHeight="1" x14ac:dyDescent="0.3">
      <c r="A12" s="239" t="s">
        <v>90</v>
      </c>
      <c r="B12" s="205" t="s">
        <v>86</v>
      </c>
      <c r="C12" s="59" t="s">
        <v>18</v>
      </c>
      <c r="D12" s="15">
        <v>0</v>
      </c>
      <c r="E12" s="15">
        <v>0</v>
      </c>
      <c r="F12" s="26">
        <v>0</v>
      </c>
      <c r="G12" s="26">
        <v>0</v>
      </c>
      <c r="H12" s="26">
        <v>0</v>
      </c>
      <c r="I12" s="26">
        <v>1</v>
      </c>
      <c r="J12" s="26">
        <v>0</v>
      </c>
      <c r="K12" s="26">
        <v>2</v>
      </c>
      <c r="L12" s="26">
        <v>0</v>
      </c>
      <c r="M12" s="26">
        <v>1</v>
      </c>
      <c r="N12" s="26">
        <v>0</v>
      </c>
      <c r="O12" s="176">
        <v>0</v>
      </c>
      <c r="P12" s="198">
        <f t="shared" si="0"/>
        <v>4</v>
      </c>
      <c r="Q12" s="241">
        <f>+P13/P12</f>
        <v>1</v>
      </c>
      <c r="R12" s="220"/>
    </row>
    <row r="13" spans="1:18" ht="29.25" customHeight="1" thickBot="1" x14ac:dyDescent="0.35">
      <c r="A13" s="240"/>
      <c r="B13" s="206"/>
      <c r="C13" s="61" t="s">
        <v>19</v>
      </c>
      <c r="D13" s="195">
        <v>0</v>
      </c>
      <c r="E13" s="16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1</v>
      </c>
      <c r="L13" s="19">
        <v>1</v>
      </c>
      <c r="M13" s="19">
        <v>0</v>
      </c>
      <c r="N13" s="19">
        <v>2</v>
      </c>
      <c r="O13" s="189">
        <v>0</v>
      </c>
      <c r="P13" s="199">
        <f t="shared" si="0"/>
        <v>4</v>
      </c>
      <c r="Q13" s="242"/>
      <c r="R13" s="221"/>
    </row>
    <row r="14" spans="1:18" ht="52.5" customHeight="1" x14ac:dyDescent="0.3">
      <c r="A14" s="239" t="s">
        <v>83</v>
      </c>
      <c r="B14" s="205" t="s">
        <v>87</v>
      </c>
      <c r="C14" s="59" t="s">
        <v>18</v>
      </c>
      <c r="D14" s="26">
        <v>0</v>
      </c>
      <c r="E14" s="26">
        <v>2</v>
      </c>
      <c r="F14" s="26">
        <v>0</v>
      </c>
      <c r="G14" s="26">
        <v>2</v>
      </c>
      <c r="H14" s="26">
        <v>4</v>
      </c>
      <c r="I14" s="26">
        <v>1</v>
      </c>
      <c r="J14" s="26">
        <v>1</v>
      </c>
      <c r="K14" s="26">
        <v>8</v>
      </c>
      <c r="L14" s="26">
        <v>0</v>
      </c>
      <c r="M14" s="26">
        <v>5</v>
      </c>
      <c r="N14" s="26">
        <v>5</v>
      </c>
      <c r="O14" s="176">
        <v>3</v>
      </c>
      <c r="P14" s="198">
        <f>SUM(D14:O14)</f>
        <v>31</v>
      </c>
      <c r="Q14" s="241">
        <f>+P15/P14</f>
        <v>0.87096774193548387</v>
      </c>
      <c r="R14" s="222"/>
    </row>
    <row r="15" spans="1:18" ht="31.5" customHeight="1" thickBot="1" x14ac:dyDescent="0.35">
      <c r="A15" s="240"/>
      <c r="B15" s="206"/>
      <c r="C15" s="61" t="s">
        <v>19</v>
      </c>
      <c r="D15" s="19">
        <v>0</v>
      </c>
      <c r="E15" s="19">
        <v>0</v>
      </c>
      <c r="F15" s="19">
        <v>2</v>
      </c>
      <c r="G15" s="19">
        <v>2</v>
      </c>
      <c r="H15" s="19">
        <v>2</v>
      </c>
      <c r="I15" s="19">
        <v>2</v>
      </c>
      <c r="J15" s="19">
        <v>1</v>
      </c>
      <c r="K15" s="19">
        <v>4</v>
      </c>
      <c r="L15" s="19">
        <v>4</v>
      </c>
      <c r="M15" s="19">
        <v>2</v>
      </c>
      <c r="N15" s="19">
        <v>2</v>
      </c>
      <c r="O15" s="189">
        <v>6</v>
      </c>
      <c r="P15" s="200">
        <f t="shared" si="0"/>
        <v>27</v>
      </c>
      <c r="Q15" s="242"/>
      <c r="R15" s="223"/>
    </row>
    <row r="16" spans="1:18" ht="53.25" customHeight="1" x14ac:dyDescent="0.3">
      <c r="A16" s="243" t="s">
        <v>89</v>
      </c>
      <c r="B16" s="234" t="s">
        <v>88</v>
      </c>
      <c r="C16" s="45" t="s">
        <v>18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176">
        <v>0</v>
      </c>
      <c r="P16" s="198">
        <f t="shared" si="0"/>
        <v>0</v>
      </c>
      <c r="Q16" s="241" t="e">
        <f>+P17/P16</f>
        <v>#DIV/0!</v>
      </c>
      <c r="R16" s="224"/>
    </row>
    <row r="17" spans="1:18" ht="38.25" customHeight="1" thickBot="1" x14ac:dyDescent="0.35">
      <c r="A17" s="244"/>
      <c r="B17" s="235"/>
      <c r="C17" s="46" t="s">
        <v>20</v>
      </c>
      <c r="D17" s="19">
        <v>1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89">
        <v>0</v>
      </c>
      <c r="P17" s="200">
        <f t="shared" si="0"/>
        <v>1</v>
      </c>
      <c r="Q17" s="242"/>
      <c r="R17" s="225"/>
    </row>
    <row r="18" spans="1:18" ht="45" customHeight="1" x14ac:dyDescent="0.3">
      <c r="A18" s="245" t="s">
        <v>85</v>
      </c>
      <c r="B18" s="247" t="s">
        <v>157</v>
      </c>
      <c r="C18" s="45" t="s">
        <v>21</v>
      </c>
      <c r="D18" s="26">
        <v>4</v>
      </c>
      <c r="E18" s="26">
        <v>5</v>
      </c>
      <c r="F18" s="26">
        <v>7</v>
      </c>
      <c r="G18" s="26">
        <v>7</v>
      </c>
      <c r="H18" s="26">
        <v>6</v>
      </c>
      <c r="I18" s="26">
        <v>8</v>
      </c>
      <c r="J18" s="26">
        <v>6</v>
      </c>
      <c r="K18" s="26">
        <v>16</v>
      </c>
      <c r="L18" s="26">
        <v>9</v>
      </c>
      <c r="M18" s="26">
        <v>10</v>
      </c>
      <c r="N18" s="26">
        <v>11</v>
      </c>
      <c r="O18" s="176">
        <v>8</v>
      </c>
      <c r="P18" s="198">
        <f t="shared" si="0"/>
        <v>97</v>
      </c>
      <c r="Q18" s="241">
        <f>+P19/P18</f>
        <v>1</v>
      </c>
      <c r="R18" s="222"/>
    </row>
    <row r="19" spans="1:18" ht="48" customHeight="1" thickBot="1" x14ac:dyDescent="0.35">
      <c r="A19" s="246"/>
      <c r="B19" s="248"/>
      <c r="C19" s="46" t="s">
        <v>22</v>
      </c>
      <c r="D19" s="19">
        <v>4</v>
      </c>
      <c r="E19" s="19">
        <v>5</v>
      </c>
      <c r="F19" s="19">
        <v>7</v>
      </c>
      <c r="G19" s="19">
        <v>7</v>
      </c>
      <c r="H19" s="19">
        <v>6</v>
      </c>
      <c r="I19" s="19">
        <v>8</v>
      </c>
      <c r="J19" s="19">
        <v>6</v>
      </c>
      <c r="K19" s="19">
        <v>16</v>
      </c>
      <c r="L19" s="19">
        <v>9</v>
      </c>
      <c r="M19" s="19">
        <v>10</v>
      </c>
      <c r="N19" s="19">
        <v>11</v>
      </c>
      <c r="O19" s="189">
        <v>8</v>
      </c>
      <c r="P19" s="200">
        <f t="shared" si="0"/>
        <v>97</v>
      </c>
      <c r="Q19" s="242"/>
      <c r="R19" s="223"/>
    </row>
    <row r="20" spans="1:18" ht="48" customHeight="1" x14ac:dyDescent="0.3">
      <c r="A20" s="249" t="s">
        <v>84</v>
      </c>
      <c r="B20" s="247" t="s">
        <v>158</v>
      </c>
      <c r="C20" s="45" t="s">
        <v>21</v>
      </c>
      <c r="D20" s="26"/>
      <c r="E20" s="26"/>
      <c r="F20" s="26"/>
      <c r="G20" s="26">
        <v>6</v>
      </c>
      <c r="H20" s="26"/>
      <c r="I20" s="26"/>
      <c r="J20" s="26">
        <v>8</v>
      </c>
      <c r="K20" s="26"/>
      <c r="L20" s="26"/>
      <c r="M20" s="26">
        <v>9</v>
      </c>
      <c r="N20" s="26"/>
      <c r="O20" s="176"/>
      <c r="P20" s="198">
        <f t="shared" si="0"/>
        <v>23</v>
      </c>
      <c r="Q20" s="241">
        <f>+P21/P20</f>
        <v>1</v>
      </c>
      <c r="R20" s="218" t="s">
        <v>166</v>
      </c>
    </row>
    <row r="21" spans="1:18" ht="48" customHeight="1" thickBot="1" x14ac:dyDescent="0.35">
      <c r="A21" s="250"/>
      <c r="B21" s="248"/>
      <c r="C21" s="46" t="s">
        <v>22</v>
      </c>
      <c r="D21" s="19"/>
      <c r="E21" s="19"/>
      <c r="F21" s="19"/>
      <c r="G21" s="19">
        <v>6</v>
      </c>
      <c r="H21" s="19"/>
      <c r="I21" s="19"/>
      <c r="J21" s="19">
        <v>8</v>
      </c>
      <c r="K21" s="19"/>
      <c r="L21" s="19"/>
      <c r="M21" s="19">
        <v>9</v>
      </c>
      <c r="N21" s="19"/>
      <c r="O21" s="189"/>
      <c r="P21" s="200">
        <f t="shared" si="0"/>
        <v>23</v>
      </c>
      <c r="Q21" s="242"/>
      <c r="R21" s="227"/>
    </row>
    <row r="22" spans="1:18" x14ac:dyDescent="0.3">
      <c r="A22" s="62"/>
      <c r="B22" s="63"/>
      <c r="C22" s="63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5"/>
      <c r="Q22" s="66"/>
      <c r="R22" s="67"/>
    </row>
    <row r="23" spans="1:18" x14ac:dyDescent="0.3">
      <c r="A23" s="62"/>
      <c r="B23" s="63"/>
      <c r="C23" s="63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5"/>
      <c r="Q23" s="66"/>
      <c r="R23" s="67"/>
    </row>
    <row r="25" spans="1:18" x14ac:dyDescent="0.3">
      <c r="A25" s="54" t="s">
        <v>34</v>
      </c>
    </row>
    <row r="26" spans="1:18" ht="6.75" customHeight="1" x14ac:dyDescent="0.3"/>
    <row r="27" spans="1:18" ht="15.75" thickBot="1" x14ac:dyDescent="0.35">
      <c r="A27" s="55" t="s">
        <v>91</v>
      </c>
      <c r="B27" s="55"/>
      <c r="C27" s="68"/>
      <c r="I27" s="69"/>
      <c r="J27" s="69"/>
    </row>
    <row r="28" spans="1:18" ht="15.75" thickBot="1" x14ac:dyDescent="0.35">
      <c r="A28" s="70" t="s">
        <v>1</v>
      </c>
      <c r="B28" s="71" t="s">
        <v>2</v>
      </c>
      <c r="C28" s="71" t="s">
        <v>3</v>
      </c>
      <c r="D28" s="71" t="s">
        <v>4</v>
      </c>
      <c r="E28" s="71" t="s">
        <v>5</v>
      </c>
      <c r="F28" s="71" t="s">
        <v>6</v>
      </c>
      <c r="G28" s="71" t="s">
        <v>7</v>
      </c>
      <c r="H28" s="71" t="s">
        <v>8</v>
      </c>
      <c r="I28" s="71" t="s">
        <v>9</v>
      </c>
      <c r="J28" s="71" t="s">
        <v>10</v>
      </c>
      <c r="K28" s="71" t="s">
        <v>11</v>
      </c>
      <c r="L28" s="71" t="s">
        <v>12</v>
      </c>
      <c r="M28" s="71" t="s">
        <v>13</v>
      </c>
      <c r="N28" s="71" t="s">
        <v>14</v>
      </c>
      <c r="O28" s="71" t="s">
        <v>15</v>
      </c>
      <c r="P28" s="71" t="s">
        <v>16</v>
      </c>
      <c r="Q28" s="72" t="s">
        <v>17</v>
      </c>
      <c r="R28" s="58" t="s">
        <v>29</v>
      </c>
    </row>
    <row r="29" spans="1:18" ht="47.25" customHeight="1" x14ac:dyDescent="0.3">
      <c r="A29" s="237" t="s">
        <v>161</v>
      </c>
      <c r="B29" s="205" t="s">
        <v>92</v>
      </c>
      <c r="C29" s="45" t="s">
        <v>21</v>
      </c>
      <c r="D29" s="73">
        <v>1</v>
      </c>
      <c r="E29" s="41">
        <v>1</v>
      </c>
      <c r="F29" s="145">
        <v>1</v>
      </c>
      <c r="G29" s="158">
        <v>1</v>
      </c>
      <c r="H29" s="162">
        <v>1</v>
      </c>
      <c r="I29" s="169">
        <v>1</v>
      </c>
      <c r="J29" s="174">
        <v>1</v>
      </c>
      <c r="K29" s="174">
        <v>1</v>
      </c>
      <c r="L29" s="174">
        <v>1</v>
      </c>
      <c r="M29" s="174">
        <v>1</v>
      </c>
      <c r="N29" s="174">
        <v>1</v>
      </c>
      <c r="O29" s="174">
        <v>1</v>
      </c>
      <c r="P29" s="74">
        <f>SUM(D29:O29)</f>
        <v>12</v>
      </c>
      <c r="Q29" s="207">
        <f>+P30/P29</f>
        <v>1</v>
      </c>
      <c r="R29" s="209"/>
    </row>
    <row r="30" spans="1:18" ht="44.25" customHeight="1" thickBot="1" x14ac:dyDescent="0.35">
      <c r="A30" s="238"/>
      <c r="B30" s="206"/>
      <c r="C30" s="46" t="s">
        <v>22</v>
      </c>
      <c r="D30" s="75">
        <v>1</v>
      </c>
      <c r="E30" s="42">
        <v>1</v>
      </c>
      <c r="F30" s="146">
        <v>1</v>
      </c>
      <c r="G30" s="159">
        <v>1</v>
      </c>
      <c r="H30" s="163">
        <v>1</v>
      </c>
      <c r="I30" s="170">
        <v>1</v>
      </c>
      <c r="J30" s="175">
        <v>1</v>
      </c>
      <c r="K30" s="175">
        <v>1</v>
      </c>
      <c r="L30" s="175">
        <v>1</v>
      </c>
      <c r="M30" s="175">
        <v>1</v>
      </c>
      <c r="N30" s="175">
        <v>1</v>
      </c>
      <c r="O30" s="175">
        <v>1</v>
      </c>
      <c r="P30" s="76">
        <f>SUM(D30:O30)</f>
        <v>12</v>
      </c>
      <c r="Q30" s="208"/>
      <c r="R30" s="210"/>
    </row>
    <row r="31" spans="1:18" ht="47.25" customHeight="1" x14ac:dyDescent="0.3">
      <c r="A31" s="237" t="s">
        <v>36</v>
      </c>
      <c r="B31" s="205" t="s">
        <v>94</v>
      </c>
      <c r="C31" s="45" t="s">
        <v>21</v>
      </c>
      <c r="D31" s="73">
        <v>109</v>
      </c>
      <c r="E31" s="41">
        <v>130</v>
      </c>
      <c r="F31" s="145">
        <v>104</v>
      </c>
      <c r="G31" s="158">
        <v>98</v>
      </c>
      <c r="H31" s="162">
        <v>102</v>
      </c>
      <c r="I31" s="169">
        <v>101</v>
      </c>
      <c r="J31" s="174">
        <v>72</v>
      </c>
      <c r="K31" s="174">
        <v>140</v>
      </c>
      <c r="L31" s="174">
        <v>92</v>
      </c>
      <c r="M31" s="174">
        <v>105</v>
      </c>
      <c r="N31" s="174">
        <v>84</v>
      </c>
      <c r="O31" s="174">
        <v>60</v>
      </c>
      <c r="P31" s="74">
        <f t="shared" ref="P31:P34" si="1">SUM(D31:O31)</f>
        <v>1197</v>
      </c>
      <c r="Q31" s="207">
        <f t="shared" ref="Q31" si="2">+P32/P31</f>
        <v>1</v>
      </c>
      <c r="R31" s="209"/>
    </row>
    <row r="32" spans="1:18" ht="44.25" customHeight="1" thickBot="1" x14ac:dyDescent="0.35">
      <c r="A32" s="238"/>
      <c r="B32" s="206"/>
      <c r="C32" s="46" t="s">
        <v>22</v>
      </c>
      <c r="D32" s="75">
        <v>109</v>
      </c>
      <c r="E32" s="42">
        <v>130</v>
      </c>
      <c r="F32" s="146">
        <v>104</v>
      </c>
      <c r="G32" s="159">
        <v>98</v>
      </c>
      <c r="H32" s="163">
        <v>102</v>
      </c>
      <c r="I32" s="170">
        <v>101</v>
      </c>
      <c r="J32" s="175">
        <v>72</v>
      </c>
      <c r="K32" s="175">
        <v>140</v>
      </c>
      <c r="L32" s="175">
        <v>92</v>
      </c>
      <c r="M32" s="175">
        <v>105</v>
      </c>
      <c r="N32" s="175">
        <v>84</v>
      </c>
      <c r="O32" s="175">
        <v>60</v>
      </c>
      <c r="P32" s="76">
        <f t="shared" si="1"/>
        <v>1197</v>
      </c>
      <c r="Q32" s="208"/>
      <c r="R32" s="210"/>
    </row>
    <row r="33" spans="1:22" ht="47.25" customHeight="1" x14ac:dyDescent="0.3">
      <c r="A33" s="237" t="s">
        <v>93</v>
      </c>
      <c r="B33" s="205" t="s">
        <v>95</v>
      </c>
      <c r="C33" s="45" t="s">
        <v>21</v>
      </c>
      <c r="D33" s="73">
        <v>0</v>
      </c>
      <c r="E33" s="41">
        <v>0</v>
      </c>
      <c r="F33" s="145">
        <v>0</v>
      </c>
      <c r="G33" s="158">
        <v>0</v>
      </c>
      <c r="H33" s="162">
        <v>0</v>
      </c>
      <c r="I33" s="169">
        <v>0</v>
      </c>
      <c r="J33" s="174">
        <v>0</v>
      </c>
      <c r="K33" s="174">
        <v>0</v>
      </c>
      <c r="L33" s="174">
        <v>0</v>
      </c>
      <c r="M33" s="174">
        <v>0</v>
      </c>
      <c r="N33" s="174">
        <v>0</v>
      </c>
      <c r="O33" s="174">
        <v>0</v>
      </c>
      <c r="P33" s="74">
        <f t="shared" si="1"/>
        <v>0</v>
      </c>
      <c r="Q33" s="207" t="e">
        <f t="shared" ref="Q33" si="3">+P34/P33</f>
        <v>#DIV/0!</v>
      </c>
      <c r="R33" s="209"/>
    </row>
    <row r="34" spans="1:22" ht="44.25" customHeight="1" thickBot="1" x14ac:dyDescent="0.35">
      <c r="A34" s="238"/>
      <c r="B34" s="206"/>
      <c r="C34" s="46" t="s">
        <v>22</v>
      </c>
      <c r="D34" s="75">
        <v>0</v>
      </c>
      <c r="E34" s="42">
        <v>0</v>
      </c>
      <c r="F34" s="146">
        <v>0</v>
      </c>
      <c r="G34" s="159">
        <v>0</v>
      </c>
      <c r="H34" s="163">
        <v>0</v>
      </c>
      <c r="I34" s="170">
        <v>0</v>
      </c>
      <c r="J34" s="175">
        <v>0</v>
      </c>
      <c r="K34" s="175">
        <v>0</v>
      </c>
      <c r="L34" s="175">
        <v>0</v>
      </c>
      <c r="M34" s="175">
        <v>0</v>
      </c>
      <c r="N34" s="175">
        <v>0</v>
      </c>
      <c r="O34" s="175">
        <v>0</v>
      </c>
      <c r="P34" s="76">
        <f t="shared" si="1"/>
        <v>0</v>
      </c>
      <c r="Q34" s="208"/>
      <c r="R34" s="210"/>
    </row>
    <row r="35" spans="1:22" ht="15.75" x14ac:dyDescent="0.3">
      <c r="G35"/>
      <c r="H35"/>
      <c r="I35"/>
      <c r="J35"/>
      <c r="K35"/>
      <c r="L35"/>
      <c r="M35"/>
      <c r="N35"/>
      <c r="O35"/>
    </row>
    <row r="36" spans="1:22" ht="15.75" x14ac:dyDescent="0.3">
      <c r="G36"/>
      <c r="H36"/>
      <c r="I36"/>
      <c r="J36"/>
      <c r="K36"/>
      <c r="L36"/>
      <c r="M36"/>
      <c r="N36"/>
      <c r="O36"/>
    </row>
    <row r="37" spans="1:22" ht="15.75" x14ac:dyDescent="0.3">
      <c r="G37"/>
      <c r="H37"/>
      <c r="I37"/>
      <c r="J37"/>
      <c r="K37"/>
      <c r="L37"/>
      <c r="M37"/>
      <c r="N37"/>
      <c r="O37"/>
    </row>
    <row r="38" spans="1:22" ht="15.75" x14ac:dyDescent="0.3">
      <c r="A38" s="77" t="s">
        <v>35</v>
      </c>
      <c r="G38"/>
      <c r="H38"/>
      <c r="I38"/>
      <c r="J38"/>
      <c r="K38"/>
      <c r="L38"/>
      <c r="M38"/>
      <c r="N38"/>
      <c r="O38"/>
    </row>
    <row r="39" spans="1:22" ht="6.75" customHeight="1" x14ac:dyDescent="0.3">
      <c r="G39"/>
      <c r="H39"/>
      <c r="I39"/>
      <c r="J39"/>
      <c r="K39"/>
      <c r="L39"/>
      <c r="M39"/>
      <c r="N39"/>
      <c r="O39"/>
    </row>
    <row r="40" spans="1:22" ht="19.5" thickBot="1" x14ac:dyDescent="0.35">
      <c r="A40" s="55" t="s">
        <v>23</v>
      </c>
      <c r="B40" s="55"/>
      <c r="C40" s="68"/>
      <c r="E40" s="69"/>
      <c r="F40" s="69"/>
      <c r="G40" s="4"/>
      <c r="H40" s="4"/>
      <c r="I40" s="3"/>
      <c r="J40" s="4"/>
      <c r="K40" s="4"/>
      <c r="L40"/>
      <c r="M40"/>
      <c r="N40"/>
      <c r="O40"/>
    </row>
    <row r="41" spans="1:22" ht="15.75" thickBot="1" x14ac:dyDescent="0.35">
      <c r="A41" s="70" t="s">
        <v>1</v>
      </c>
      <c r="B41" s="71" t="s">
        <v>2</v>
      </c>
      <c r="C41" s="71" t="s">
        <v>3</v>
      </c>
      <c r="D41" s="71" t="s">
        <v>4</v>
      </c>
      <c r="E41" s="71" t="s">
        <v>5</v>
      </c>
      <c r="F41" s="71" t="s">
        <v>6</v>
      </c>
      <c r="G41" s="20" t="s">
        <v>7</v>
      </c>
      <c r="H41" s="20" t="s">
        <v>8</v>
      </c>
      <c r="I41" s="20" t="s">
        <v>9</v>
      </c>
      <c r="J41" s="20" t="s">
        <v>10</v>
      </c>
      <c r="K41" s="20" t="s">
        <v>11</v>
      </c>
      <c r="L41" s="20" t="s">
        <v>12</v>
      </c>
      <c r="M41" s="20" t="s">
        <v>13</v>
      </c>
      <c r="N41" s="20" t="s">
        <v>14</v>
      </c>
      <c r="O41" s="20" t="s">
        <v>15</v>
      </c>
      <c r="P41" s="78" t="s">
        <v>16</v>
      </c>
      <c r="Q41" s="72" t="s">
        <v>17</v>
      </c>
      <c r="R41" s="58" t="s">
        <v>29</v>
      </c>
    </row>
    <row r="42" spans="1:22" ht="84" customHeight="1" x14ac:dyDescent="0.3">
      <c r="A42" s="237" t="s">
        <v>96</v>
      </c>
      <c r="B42" s="205" t="s">
        <v>98</v>
      </c>
      <c r="C42" s="45" t="s">
        <v>21</v>
      </c>
      <c r="D42" s="45">
        <v>50</v>
      </c>
      <c r="E42" s="39">
        <v>100</v>
      </c>
      <c r="F42" s="147">
        <v>100</v>
      </c>
      <c r="G42" s="160">
        <v>100</v>
      </c>
      <c r="H42" s="164">
        <v>100</v>
      </c>
      <c r="I42" s="171">
        <v>200</v>
      </c>
      <c r="J42" s="176">
        <v>100</v>
      </c>
      <c r="K42" s="176">
        <v>19</v>
      </c>
      <c r="L42" s="176">
        <v>100</v>
      </c>
      <c r="M42" s="176">
        <v>150</v>
      </c>
      <c r="N42" s="176">
        <v>10</v>
      </c>
      <c r="O42" s="176">
        <v>10</v>
      </c>
      <c r="P42" s="79">
        <f>SUM(D42:O42)</f>
        <v>1039</v>
      </c>
      <c r="Q42" s="207">
        <f>+P43/P42</f>
        <v>2.7670837343599617</v>
      </c>
      <c r="R42" s="209"/>
      <c r="V42" s="197"/>
    </row>
    <row r="43" spans="1:22" ht="70.5" customHeight="1" thickBot="1" x14ac:dyDescent="0.35">
      <c r="A43" s="238"/>
      <c r="B43" s="206"/>
      <c r="C43" s="46" t="s">
        <v>22</v>
      </c>
      <c r="D43" s="46">
        <v>125</v>
      </c>
      <c r="E43" s="40">
        <v>240</v>
      </c>
      <c r="F43" s="148">
        <v>104</v>
      </c>
      <c r="G43" s="161">
        <v>172</v>
      </c>
      <c r="H43" s="165">
        <v>258</v>
      </c>
      <c r="I43" s="172">
        <v>529</v>
      </c>
      <c r="J43" s="177">
        <v>111</v>
      </c>
      <c r="K43" s="177">
        <v>19</v>
      </c>
      <c r="L43" s="177">
        <v>255</v>
      </c>
      <c r="M43" s="177">
        <v>150</v>
      </c>
      <c r="N43" s="177">
        <v>516</v>
      </c>
      <c r="O43" s="177">
        <v>396</v>
      </c>
      <c r="P43" s="80">
        <f>SUM(D43:O43)</f>
        <v>2875</v>
      </c>
      <c r="Q43" s="208"/>
      <c r="R43" s="210"/>
    </row>
    <row r="44" spans="1:22" ht="84" customHeight="1" x14ac:dyDescent="0.3">
      <c r="A44" s="237" t="s">
        <v>97</v>
      </c>
      <c r="B44" s="205" t="s">
        <v>99</v>
      </c>
      <c r="C44" s="45" t="s">
        <v>21</v>
      </c>
      <c r="D44" s="45">
        <v>50</v>
      </c>
      <c r="E44" s="39">
        <v>50</v>
      </c>
      <c r="F44" s="147">
        <v>150</v>
      </c>
      <c r="G44" s="160">
        <v>100</v>
      </c>
      <c r="H44" s="164">
        <v>100</v>
      </c>
      <c r="I44" s="171">
        <v>150</v>
      </c>
      <c r="J44" s="176">
        <v>0</v>
      </c>
      <c r="K44" s="176">
        <v>25</v>
      </c>
      <c r="L44" s="176">
        <v>100</v>
      </c>
      <c r="M44" s="176">
        <v>120</v>
      </c>
      <c r="N44" s="176">
        <v>100</v>
      </c>
      <c r="O44" s="176">
        <v>0</v>
      </c>
      <c r="P44" s="79">
        <f>SUM(D44:O44)</f>
        <v>945</v>
      </c>
      <c r="Q44" s="207">
        <f>+P45/P44</f>
        <v>1.7513227513227514</v>
      </c>
      <c r="R44" s="209"/>
    </row>
    <row r="45" spans="1:22" ht="70.5" customHeight="1" thickBot="1" x14ac:dyDescent="0.35">
      <c r="A45" s="238"/>
      <c r="B45" s="206"/>
      <c r="C45" s="46" t="s">
        <v>22</v>
      </c>
      <c r="D45" s="46">
        <v>167</v>
      </c>
      <c r="E45" s="40">
        <v>66</v>
      </c>
      <c r="F45" s="148">
        <v>311</v>
      </c>
      <c r="G45" s="161">
        <v>112</v>
      </c>
      <c r="H45" s="165">
        <v>144</v>
      </c>
      <c r="I45" s="172">
        <v>219</v>
      </c>
      <c r="J45" s="177">
        <v>0</v>
      </c>
      <c r="K45" s="177">
        <v>25</v>
      </c>
      <c r="L45" s="177">
        <v>188</v>
      </c>
      <c r="M45" s="177">
        <v>120</v>
      </c>
      <c r="N45" s="177">
        <v>226</v>
      </c>
      <c r="O45" s="177">
        <v>77</v>
      </c>
      <c r="P45" s="80">
        <f>SUM(D45:O45)</f>
        <v>1655</v>
      </c>
      <c r="Q45" s="208"/>
      <c r="R45" s="210"/>
    </row>
    <row r="46" spans="1:22" ht="15.75" x14ac:dyDescent="0.3">
      <c r="A46" s="62"/>
      <c r="B46" s="63"/>
      <c r="C46" s="63"/>
      <c r="D46" s="63"/>
      <c r="E46" s="8"/>
      <c r="F46" s="63">
        <f>+F45+F43</f>
        <v>415</v>
      </c>
      <c r="G46" s="63">
        <f t="shared" ref="G46" si="4">+G45+G43</f>
        <v>284</v>
      </c>
      <c r="H46" s="63">
        <f>+H45+H43</f>
        <v>402</v>
      </c>
      <c r="I46" s="63">
        <f>+I45+I43</f>
        <v>748</v>
      </c>
      <c r="J46" s="63">
        <f>+J45+J43</f>
        <v>111</v>
      </c>
      <c r="K46" s="8"/>
      <c r="L46" s="8"/>
      <c r="M46" s="8"/>
      <c r="N46" s="8"/>
      <c r="O46"/>
      <c r="P46" s="81"/>
      <c r="Q46" s="82"/>
    </row>
    <row r="47" spans="1:22" ht="15.75" x14ac:dyDescent="0.3">
      <c r="A47" s="62"/>
      <c r="B47" s="63"/>
      <c r="C47" s="63"/>
      <c r="D47" s="63"/>
      <c r="E47" s="8"/>
      <c r="F47" s="63"/>
      <c r="G47" s="8"/>
      <c r="H47" s="8"/>
      <c r="I47" s="8"/>
      <c r="J47" s="8"/>
      <c r="K47" s="8"/>
      <c r="L47" s="8"/>
      <c r="M47" s="8"/>
      <c r="N47" s="8"/>
      <c r="O47"/>
      <c r="P47" s="81"/>
      <c r="Q47" s="82"/>
    </row>
    <row r="48" spans="1:22" ht="15.75" x14ac:dyDescent="0.3">
      <c r="A48" s="83"/>
      <c r="E48"/>
      <c r="G48"/>
      <c r="H48"/>
      <c r="I48"/>
      <c r="J48"/>
      <c r="K48"/>
      <c r="L48"/>
      <c r="M48"/>
      <c r="N48"/>
      <c r="O48"/>
    </row>
    <row r="49" spans="1:18" ht="16.5" thickBot="1" x14ac:dyDescent="0.35">
      <c r="A49" s="54" t="s">
        <v>100</v>
      </c>
      <c r="E49"/>
      <c r="G49"/>
      <c r="H49"/>
      <c r="I49"/>
      <c r="J49"/>
      <c r="K49"/>
      <c r="L49"/>
      <c r="M49"/>
      <c r="N49"/>
      <c r="O49"/>
    </row>
    <row r="50" spans="1:18" ht="15.75" thickBot="1" x14ac:dyDescent="0.35">
      <c r="A50" s="70" t="s">
        <v>1</v>
      </c>
      <c r="B50" s="71" t="s">
        <v>2</v>
      </c>
      <c r="C50" s="71" t="s">
        <v>3</v>
      </c>
      <c r="D50" s="71" t="s">
        <v>4</v>
      </c>
      <c r="E50" s="20" t="s">
        <v>5</v>
      </c>
      <c r="F50" s="71" t="s">
        <v>6</v>
      </c>
      <c r="G50" s="20" t="s">
        <v>7</v>
      </c>
      <c r="H50" s="20" t="s">
        <v>8</v>
      </c>
      <c r="I50" s="20" t="s">
        <v>9</v>
      </c>
      <c r="J50" s="20" t="s">
        <v>10</v>
      </c>
      <c r="K50" s="20" t="s">
        <v>11</v>
      </c>
      <c r="L50" s="20" t="s">
        <v>12</v>
      </c>
      <c r="M50" s="20" t="s">
        <v>13</v>
      </c>
      <c r="N50" s="20" t="s">
        <v>14</v>
      </c>
      <c r="O50" s="20" t="s">
        <v>15</v>
      </c>
      <c r="P50" s="78" t="s">
        <v>16</v>
      </c>
      <c r="Q50" s="72" t="s">
        <v>17</v>
      </c>
      <c r="R50" s="58" t="s">
        <v>29</v>
      </c>
    </row>
    <row r="51" spans="1:18" ht="48.75" customHeight="1" x14ac:dyDescent="0.3">
      <c r="A51" s="237" t="s">
        <v>101</v>
      </c>
      <c r="B51" s="205" t="s">
        <v>103</v>
      </c>
      <c r="C51" s="59" t="s">
        <v>21</v>
      </c>
      <c r="D51" s="45">
        <v>0</v>
      </c>
      <c r="E51" s="39">
        <v>1</v>
      </c>
      <c r="F51" s="1">
        <v>1</v>
      </c>
      <c r="G51" s="1">
        <v>0</v>
      </c>
      <c r="H51" s="164">
        <v>1</v>
      </c>
      <c r="I51" s="171">
        <v>0</v>
      </c>
      <c r="J51" s="176">
        <v>0</v>
      </c>
      <c r="K51" s="176">
        <v>0</v>
      </c>
      <c r="L51" s="176">
        <v>10</v>
      </c>
      <c r="M51" s="176">
        <v>0</v>
      </c>
      <c r="N51" s="176">
        <v>0</v>
      </c>
      <c r="O51" s="176">
        <v>0</v>
      </c>
      <c r="P51" s="79">
        <f>SUM(D51:O51)</f>
        <v>13</v>
      </c>
      <c r="Q51" s="207">
        <f>+P52/P51</f>
        <v>1.9230769230769231</v>
      </c>
      <c r="R51" s="209"/>
    </row>
    <row r="52" spans="1:18" ht="48.75" customHeight="1" thickBot="1" x14ac:dyDescent="0.35">
      <c r="A52" s="238"/>
      <c r="B52" s="206"/>
      <c r="C52" s="61" t="s">
        <v>22</v>
      </c>
      <c r="D52" s="46">
        <v>1</v>
      </c>
      <c r="E52" s="40">
        <v>1</v>
      </c>
      <c r="F52" s="2">
        <v>1</v>
      </c>
      <c r="G52" s="2">
        <v>0</v>
      </c>
      <c r="H52" s="165">
        <v>1</v>
      </c>
      <c r="I52" s="172">
        <v>0</v>
      </c>
      <c r="J52" s="177">
        <v>0</v>
      </c>
      <c r="K52" s="177">
        <v>1</v>
      </c>
      <c r="L52" s="177">
        <v>13</v>
      </c>
      <c r="M52" s="177">
        <v>0</v>
      </c>
      <c r="N52" s="177">
        <v>7</v>
      </c>
      <c r="O52" s="177">
        <v>0</v>
      </c>
      <c r="P52" s="80">
        <f>SUM(D52:O52)</f>
        <v>25</v>
      </c>
      <c r="Q52" s="208"/>
      <c r="R52" s="210"/>
    </row>
    <row r="53" spans="1:18" ht="48.75" customHeight="1" x14ac:dyDescent="0.3">
      <c r="A53" s="237" t="s">
        <v>102</v>
      </c>
      <c r="B53" s="205" t="s">
        <v>104</v>
      </c>
      <c r="C53" s="59" t="s">
        <v>21</v>
      </c>
      <c r="D53" s="45">
        <v>0</v>
      </c>
      <c r="E53" s="39">
        <v>1</v>
      </c>
      <c r="F53" s="1">
        <v>0</v>
      </c>
      <c r="G53" s="1">
        <v>1</v>
      </c>
      <c r="H53" s="164">
        <v>0</v>
      </c>
      <c r="I53" s="171">
        <v>1</v>
      </c>
      <c r="J53" s="176">
        <v>1</v>
      </c>
      <c r="K53" s="176">
        <v>1</v>
      </c>
      <c r="L53" s="176">
        <v>1</v>
      </c>
      <c r="M53" s="176">
        <v>1</v>
      </c>
      <c r="N53" s="176">
        <v>1</v>
      </c>
      <c r="O53" s="176">
        <v>1</v>
      </c>
      <c r="P53" s="79">
        <f>SUM(D53:O53)</f>
        <v>9</v>
      </c>
      <c r="Q53" s="207">
        <f>+P54/P53</f>
        <v>1</v>
      </c>
      <c r="R53" s="209"/>
    </row>
    <row r="54" spans="1:18" ht="48.75" customHeight="1" thickBot="1" x14ac:dyDescent="0.35">
      <c r="A54" s="238"/>
      <c r="B54" s="206"/>
      <c r="C54" s="61" t="s">
        <v>22</v>
      </c>
      <c r="D54" s="46">
        <v>0</v>
      </c>
      <c r="E54" s="40">
        <v>1</v>
      </c>
      <c r="F54" s="2">
        <v>0</v>
      </c>
      <c r="G54" s="2">
        <v>1</v>
      </c>
      <c r="H54" s="165">
        <v>0</v>
      </c>
      <c r="I54" s="172">
        <v>1</v>
      </c>
      <c r="J54" s="177">
        <v>1</v>
      </c>
      <c r="K54" s="177">
        <v>1</v>
      </c>
      <c r="L54" s="177">
        <v>1</v>
      </c>
      <c r="M54" s="177">
        <v>1</v>
      </c>
      <c r="N54" s="177">
        <v>1</v>
      </c>
      <c r="O54" s="177">
        <v>1</v>
      </c>
      <c r="P54" s="80">
        <f>SUM(D54:O54)</f>
        <v>9</v>
      </c>
      <c r="Q54" s="208"/>
      <c r="R54" s="210"/>
    </row>
    <row r="55" spans="1:18" x14ac:dyDescent="0.3">
      <c r="A55" s="62"/>
      <c r="B55" s="63"/>
      <c r="C55" s="64"/>
      <c r="D55" s="63"/>
      <c r="E55" s="63"/>
      <c r="F55" s="64"/>
      <c r="G55" s="64"/>
      <c r="H55" s="63"/>
      <c r="I55" s="63"/>
      <c r="J55" s="63"/>
      <c r="K55" s="63"/>
      <c r="L55" s="63"/>
      <c r="M55" s="63"/>
      <c r="N55" s="63"/>
      <c r="O55" s="63"/>
      <c r="P55" s="81"/>
      <c r="Q55" s="82"/>
      <c r="R55" s="84"/>
    </row>
    <row r="56" spans="1:18" x14ac:dyDescent="0.3">
      <c r="A56" s="62"/>
      <c r="B56" s="63"/>
      <c r="C56" s="64"/>
      <c r="D56" s="63"/>
      <c r="E56" s="63"/>
      <c r="F56" s="64"/>
      <c r="G56" s="64"/>
      <c r="H56" s="63"/>
      <c r="I56" s="63"/>
      <c r="J56" s="63"/>
      <c r="K56" s="63"/>
      <c r="L56" s="63"/>
      <c r="M56" s="63"/>
      <c r="N56" s="63"/>
      <c r="O56" s="63"/>
      <c r="P56" s="81"/>
      <c r="Q56" s="82"/>
      <c r="R56" s="84"/>
    </row>
    <row r="57" spans="1:18" x14ac:dyDescent="0.3">
      <c r="A57" s="62"/>
      <c r="B57" s="63"/>
      <c r="C57" s="64"/>
      <c r="D57" s="63"/>
      <c r="E57" s="63"/>
      <c r="F57" s="64"/>
      <c r="G57" s="64"/>
      <c r="H57" s="63"/>
      <c r="I57" s="63"/>
      <c r="J57" s="63"/>
      <c r="K57" s="63"/>
      <c r="L57" s="63"/>
      <c r="M57" s="63"/>
      <c r="N57" s="63"/>
      <c r="O57" s="63"/>
      <c r="P57" s="81"/>
      <c r="Q57" s="82"/>
      <c r="R57" s="84"/>
    </row>
    <row r="58" spans="1:18" x14ac:dyDescent="0.3">
      <c r="A58" s="77" t="s">
        <v>50</v>
      </c>
    </row>
    <row r="59" spans="1:18" ht="6" customHeight="1" x14ac:dyDescent="0.3"/>
    <row r="60" spans="1:18" ht="15.75" thickBot="1" x14ac:dyDescent="0.35">
      <c r="A60" s="55" t="s">
        <v>105</v>
      </c>
      <c r="B60" s="55"/>
      <c r="C60" s="68"/>
      <c r="E60" s="69"/>
      <c r="F60" s="69"/>
      <c r="G60" s="69"/>
      <c r="H60" s="69"/>
      <c r="I60" s="69"/>
      <c r="J60" s="69"/>
      <c r="K60" s="69"/>
    </row>
    <row r="61" spans="1:18" ht="15.75" thickBot="1" x14ac:dyDescent="0.35">
      <c r="A61" s="70" t="s">
        <v>1</v>
      </c>
      <c r="B61" s="71" t="s">
        <v>2</v>
      </c>
      <c r="C61" s="71" t="s">
        <v>3</v>
      </c>
      <c r="D61" s="71" t="s">
        <v>4</v>
      </c>
      <c r="E61" s="71" t="s">
        <v>5</v>
      </c>
      <c r="F61" s="71" t="s">
        <v>6</v>
      </c>
      <c r="G61" s="71" t="s">
        <v>7</v>
      </c>
      <c r="H61" s="71" t="s">
        <v>8</v>
      </c>
      <c r="I61" s="71" t="s">
        <v>9</v>
      </c>
      <c r="J61" s="71" t="s">
        <v>10</v>
      </c>
      <c r="K61" s="71" t="s">
        <v>11</v>
      </c>
      <c r="L61" s="71" t="s">
        <v>12</v>
      </c>
      <c r="M61" s="71" t="s">
        <v>13</v>
      </c>
      <c r="N61" s="71" t="s">
        <v>14</v>
      </c>
      <c r="O61" s="71" t="s">
        <v>15</v>
      </c>
      <c r="P61" s="78" t="s">
        <v>16</v>
      </c>
      <c r="Q61" s="72" t="s">
        <v>17</v>
      </c>
      <c r="R61" s="58" t="s">
        <v>29</v>
      </c>
    </row>
    <row r="62" spans="1:18" ht="33" customHeight="1" x14ac:dyDescent="0.3">
      <c r="A62" s="237" t="s">
        <v>106</v>
      </c>
      <c r="B62" s="205" t="s">
        <v>111</v>
      </c>
      <c r="C62" s="45" t="s">
        <v>21</v>
      </c>
      <c r="D62" s="174">
        <v>0</v>
      </c>
      <c r="E62" s="174">
        <v>0</v>
      </c>
      <c r="F62" s="174">
        <v>31</v>
      </c>
      <c r="G62" s="174">
        <v>3</v>
      </c>
      <c r="H62" s="174">
        <v>0</v>
      </c>
      <c r="I62" s="174">
        <v>2</v>
      </c>
      <c r="J62" s="174">
        <v>3</v>
      </c>
      <c r="K62" s="174">
        <v>9</v>
      </c>
      <c r="L62" s="174">
        <v>4</v>
      </c>
      <c r="M62" s="174">
        <v>4</v>
      </c>
      <c r="N62" s="186">
        <v>6</v>
      </c>
      <c r="O62" s="201">
        <v>0</v>
      </c>
      <c r="P62" s="79">
        <f>SUM(D62:O62)</f>
        <v>62</v>
      </c>
      <c r="Q62" s="207">
        <f>+P63/P62</f>
        <v>1</v>
      </c>
      <c r="R62" s="209"/>
    </row>
    <row r="63" spans="1:18" ht="33" customHeight="1" thickBot="1" x14ac:dyDescent="0.35">
      <c r="A63" s="238"/>
      <c r="B63" s="206"/>
      <c r="C63" s="46" t="s">
        <v>22</v>
      </c>
      <c r="D63" s="175">
        <v>0</v>
      </c>
      <c r="E63" s="175">
        <v>0</v>
      </c>
      <c r="F63" s="175">
        <v>31</v>
      </c>
      <c r="G63" s="175">
        <v>3</v>
      </c>
      <c r="H63" s="175">
        <v>0</v>
      </c>
      <c r="I63" s="175">
        <v>2</v>
      </c>
      <c r="J63" s="175">
        <v>3</v>
      </c>
      <c r="K63" s="175">
        <v>9</v>
      </c>
      <c r="L63" s="175">
        <v>4</v>
      </c>
      <c r="M63" s="175">
        <v>4</v>
      </c>
      <c r="N63" s="296">
        <v>6</v>
      </c>
      <c r="O63" s="202">
        <v>0</v>
      </c>
      <c r="P63" s="80">
        <f>SUM(D63:O63)</f>
        <v>62</v>
      </c>
      <c r="Q63" s="208"/>
      <c r="R63" s="210"/>
    </row>
    <row r="64" spans="1:18" ht="50.25" customHeight="1" x14ac:dyDescent="0.3">
      <c r="A64" s="237" t="s">
        <v>107</v>
      </c>
      <c r="B64" s="205" t="s">
        <v>112</v>
      </c>
      <c r="C64" s="45" t="s">
        <v>21</v>
      </c>
      <c r="D64" s="176">
        <v>0</v>
      </c>
      <c r="E64" s="176">
        <v>2</v>
      </c>
      <c r="F64" s="176">
        <v>0</v>
      </c>
      <c r="G64" s="176">
        <v>1</v>
      </c>
      <c r="H64" s="176">
        <v>0</v>
      </c>
      <c r="I64" s="176">
        <v>3</v>
      </c>
      <c r="J64" s="176">
        <v>0</v>
      </c>
      <c r="K64" s="176">
        <v>2</v>
      </c>
      <c r="L64" s="176">
        <v>4</v>
      </c>
      <c r="M64" s="176">
        <v>2</v>
      </c>
      <c r="N64" s="186">
        <v>1</v>
      </c>
      <c r="O64" s="45">
        <v>2</v>
      </c>
      <c r="P64" s="79">
        <f t="shared" ref="P64:P69" si="5">SUM(D64:O64)</f>
        <v>17</v>
      </c>
      <c r="Q64" s="207">
        <f t="shared" ref="Q64" si="6">+P65/P64</f>
        <v>1</v>
      </c>
      <c r="R64" s="209"/>
    </row>
    <row r="65" spans="1:18" ht="50.25" customHeight="1" thickBot="1" x14ac:dyDescent="0.35">
      <c r="A65" s="238"/>
      <c r="B65" s="206"/>
      <c r="C65" s="46" t="s">
        <v>22</v>
      </c>
      <c r="D65" s="177">
        <v>0</v>
      </c>
      <c r="E65" s="177">
        <v>2</v>
      </c>
      <c r="F65" s="177">
        <v>0</v>
      </c>
      <c r="G65" s="177">
        <v>1</v>
      </c>
      <c r="H65" s="177">
        <v>0</v>
      </c>
      <c r="I65" s="177">
        <v>3</v>
      </c>
      <c r="J65" s="177">
        <v>0</v>
      </c>
      <c r="K65" s="177">
        <v>2</v>
      </c>
      <c r="L65" s="177">
        <v>4</v>
      </c>
      <c r="M65" s="177">
        <v>2</v>
      </c>
      <c r="N65" s="187">
        <v>1</v>
      </c>
      <c r="O65" s="46">
        <v>2</v>
      </c>
      <c r="P65" s="80">
        <f t="shared" si="5"/>
        <v>17</v>
      </c>
      <c r="Q65" s="208"/>
      <c r="R65" s="210"/>
    </row>
    <row r="66" spans="1:18" ht="51.75" customHeight="1" x14ac:dyDescent="0.3">
      <c r="A66" s="237" t="s">
        <v>108</v>
      </c>
      <c r="B66" s="205" t="s">
        <v>113</v>
      </c>
      <c r="C66" s="45" t="s">
        <v>21</v>
      </c>
      <c r="D66" s="176">
        <v>0</v>
      </c>
      <c r="E66" s="176">
        <v>1</v>
      </c>
      <c r="F66" s="176">
        <v>0</v>
      </c>
      <c r="G66" s="176">
        <v>1</v>
      </c>
      <c r="H66" s="176">
        <v>0</v>
      </c>
      <c r="I66" s="176">
        <v>0</v>
      </c>
      <c r="J66" s="176">
        <v>0</v>
      </c>
      <c r="K66" s="176">
        <v>1</v>
      </c>
      <c r="L66" s="176">
        <v>1</v>
      </c>
      <c r="M66" s="176">
        <v>2</v>
      </c>
      <c r="N66" s="186">
        <v>2</v>
      </c>
      <c r="O66" s="45">
        <v>0</v>
      </c>
      <c r="P66" s="79">
        <f t="shared" si="5"/>
        <v>8</v>
      </c>
      <c r="Q66" s="207">
        <f t="shared" ref="Q66:Q68" si="7">+P67/P66</f>
        <v>1</v>
      </c>
      <c r="R66" s="209"/>
    </row>
    <row r="67" spans="1:18" ht="51.75" customHeight="1" thickBot="1" x14ac:dyDescent="0.35">
      <c r="A67" s="238"/>
      <c r="B67" s="206"/>
      <c r="C67" s="46" t="s">
        <v>22</v>
      </c>
      <c r="D67" s="177">
        <v>0</v>
      </c>
      <c r="E67" s="177">
        <v>1</v>
      </c>
      <c r="F67" s="177">
        <v>0</v>
      </c>
      <c r="G67" s="177">
        <v>1</v>
      </c>
      <c r="H67" s="177">
        <v>0</v>
      </c>
      <c r="I67" s="177">
        <v>0</v>
      </c>
      <c r="J67" s="177">
        <v>0</v>
      </c>
      <c r="K67" s="177">
        <v>1</v>
      </c>
      <c r="L67" s="177">
        <v>1</v>
      </c>
      <c r="M67" s="177">
        <v>2</v>
      </c>
      <c r="N67" s="187">
        <v>2</v>
      </c>
      <c r="O67" s="46">
        <v>0</v>
      </c>
      <c r="P67" s="80">
        <f t="shared" si="5"/>
        <v>8</v>
      </c>
      <c r="Q67" s="208"/>
      <c r="R67" s="210"/>
    </row>
    <row r="68" spans="1:18" ht="44.25" customHeight="1" x14ac:dyDescent="0.3">
      <c r="A68" s="237" t="s">
        <v>109</v>
      </c>
      <c r="B68" s="205" t="s">
        <v>162</v>
      </c>
      <c r="C68" s="45" t="s">
        <v>21</v>
      </c>
      <c r="D68" s="176">
        <v>31</v>
      </c>
      <c r="E68" s="176">
        <v>11</v>
      </c>
      <c r="F68" s="176">
        <v>7</v>
      </c>
      <c r="G68" s="176">
        <v>23</v>
      </c>
      <c r="H68" s="176">
        <v>6</v>
      </c>
      <c r="I68" s="176">
        <v>11</v>
      </c>
      <c r="J68" s="176">
        <v>8</v>
      </c>
      <c r="K68" s="176">
        <v>0</v>
      </c>
      <c r="L68" s="176">
        <v>10</v>
      </c>
      <c r="M68" s="176">
        <v>9</v>
      </c>
      <c r="N68" s="186">
        <v>7</v>
      </c>
      <c r="O68" s="45">
        <v>0</v>
      </c>
      <c r="P68" s="79">
        <f t="shared" si="5"/>
        <v>123</v>
      </c>
      <c r="Q68" s="207">
        <f t="shared" si="7"/>
        <v>1</v>
      </c>
      <c r="R68" s="209"/>
    </row>
    <row r="69" spans="1:18" ht="44.25" customHeight="1" thickBot="1" x14ac:dyDescent="0.35">
      <c r="A69" s="238"/>
      <c r="B69" s="206"/>
      <c r="C69" s="46" t="s">
        <v>22</v>
      </c>
      <c r="D69" s="177">
        <v>31</v>
      </c>
      <c r="E69" s="177">
        <v>11</v>
      </c>
      <c r="F69" s="177">
        <v>7</v>
      </c>
      <c r="G69" s="177">
        <v>23</v>
      </c>
      <c r="H69" s="177">
        <v>6</v>
      </c>
      <c r="I69" s="177">
        <v>11</v>
      </c>
      <c r="J69" s="177">
        <v>8</v>
      </c>
      <c r="K69" s="177">
        <v>0</v>
      </c>
      <c r="L69" s="177">
        <v>10</v>
      </c>
      <c r="M69" s="177">
        <v>9</v>
      </c>
      <c r="N69" s="187">
        <v>7</v>
      </c>
      <c r="O69" s="46">
        <v>0</v>
      </c>
      <c r="P69" s="80">
        <f t="shared" si="5"/>
        <v>123</v>
      </c>
      <c r="Q69" s="208"/>
      <c r="R69" s="210"/>
    </row>
    <row r="70" spans="1:18" ht="44.25" customHeight="1" x14ac:dyDescent="0.3">
      <c r="A70" s="237" t="s">
        <v>110</v>
      </c>
      <c r="B70" s="205" t="s">
        <v>114</v>
      </c>
      <c r="C70" s="45" t="s">
        <v>21</v>
      </c>
      <c r="D70" s="176">
        <v>4</v>
      </c>
      <c r="E70" s="176">
        <v>15</v>
      </c>
      <c r="F70" s="176">
        <v>12</v>
      </c>
      <c r="G70" s="176">
        <v>6</v>
      </c>
      <c r="H70" s="176">
        <v>3</v>
      </c>
      <c r="I70" s="176">
        <v>70</v>
      </c>
      <c r="J70" s="176">
        <v>1</v>
      </c>
      <c r="K70" s="176">
        <v>8</v>
      </c>
      <c r="L70" s="176">
        <v>8</v>
      </c>
      <c r="M70" s="176">
        <v>10</v>
      </c>
      <c r="N70" s="186">
        <v>68</v>
      </c>
      <c r="O70" s="45">
        <v>5</v>
      </c>
      <c r="P70" s="79">
        <f t="shared" ref="P70:P71" si="8">SUM(D70:O70)</f>
        <v>210</v>
      </c>
      <c r="Q70" s="207">
        <v>1</v>
      </c>
      <c r="R70" s="209"/>
    </row>
    <row r="71" spans="1:18" ht="44.25" customHeight="1" thickBot="1" x14ac:dyDescent="0.35">
      <c r="A71" s="238"/>
      <c r="B71" s="206"/>
      <c r="C71" s="46" t="s">
        <v>22</v>
      </c>
      <c r="D71" s="177">
        <v>4</v>
      </c>
      <c r="E71" s="177">
        <v>15</v>
      </c>
      <c r="F71" s="177">
        <v>12</v>
      </c>
      <c r="G71" s="177">
        <v>6</v>
      </c>
      <c r="H71" s="177">
        <v>3</v>
      </c>
      <c r="I71" s="177">
        <v>70</v>
      </c>
      <c r="J71" s="177">
        <v>1</v>
      </c>
      <c r="K71" s="177">
        <v>8</v>
      </c>
      <c r="L71" s="177">
        <v>8</v>
      </c>
      <c r="M71" s="177">
        <v>10</v>
      </c>
      <c r="N71" s="187">
        <v>68</v>
      </c>
      <c r="O71" s="46">
        <v>5</v>
      </c>
      <c r="P71" s="80">
        <f t="shared" si="8"/>
        <v>210</v>
      </c>
      <c r="Q71" s="208"/>
      <c r="R71" s="210"/>
    </row>
    <row r="72" spans="1:18" x14ac:dyDescent="0.3">
      <c r="A72" s="62"/>
      <c r="B72" s="63"/>
      <c r="C72" s="64"/>
      <c r="D72" s="63"/>
      <c r="E72" s="63"/>
      <c r="F72" s="64"/>
      <c r="G72" s="64"/>
      <c r="H72" s="63"/>
      <c r="I72" s="63"/>
      <c r="J72" s="63"/>
      <c r="K72" s="63"/>
      <c r="L72" s="63"/>
      <c r="M72" s="63"/>
      <c r="N72" s="63"/>
      <c r="O72" s="63"/>
      <c r="P72" s="81"/>
      <c r="Q72" s="82"/>
      <c r="R72" s="84"/>
    </row>
    <row r="73" spans="1:18" x14ac:dyDescent="0.3">
      <c r="A73" s="62"/>
      <c r="B73" s="63"/>
      <c r="C73" s="64"/>
      <c r="D73" s="63"/>
      <c r="E73" s="63"/>
      <c r="F73" s="64"/>
      <c r="G73" s="64"/>
      <c r="H73" s="63"/>
      <c r="I73" s="63"/>
      <c r="J73" s="63"/>
      <c r="K73" s="63"/>
      <c r="L73" s="63"/>
      <c r="M73" s="63"/>
      <c r="N73" s="63"/>
      <c r="O73" s="63"/>
      <c r="P73" s="81"/>
      <c r="Q73" s="82"/>
      <c r="R73" s="84"/>
    </row>
    <row r="75" spans="1:18" x14ac:dyDescent="0.3">
      <c r="A75" s="77" t="s">
        <v>48</v>
      </c>
    </row>
    <row r="76" spans="1:18" ht="6.75" customHeight="1" x14ac:dyDescent="0.3"/>
    <row r="77" spans="1:18" ht="15.75" thickBot="1" x14ac:dyDescent="0.35">
      <c r="A77" s="55" t="s">
        <v>49</v>
      </c>
    </row>
    <row r="78" spans="1:18" ht="15.75" thickBot="1" x14ac:dyDescent="0.35">
      <c r="A78" s="85" t="s">
        <v>1</v>
      </c>
      <c r="B78" s="86" t="s">
        <v>2</v>
      </c>
      <c r="C78" s="86" t="s">
        <v>3</v>
      </c>
      <c r="D78" s="86" t="s">
        <v>4</v>
      </c>
      <c r="E78" s="86" t="s">
        <v>5</v>
      </c>
      <c r="F78" s="86" t="s">
        <v>6</v>
      </c>
      <c r="G78" s="86" t="s">
        <v>7</v>
      </c>
      <c r="H78" s="86" t="s">
        <v>8</v>
      </c>
      <c r="I78" s="86" t="s">
        <v>9</v>
      </c>
      <c r="J78" s="86" t="s">
        <v>10</v>
      </c>
      <c r="K78" s="86" t="s">
        <v>11</v>
      </c>
      <c r="L78" s="86" t="s">
        <v>12</v>
      </c>
      <c r="M78" s="86" t="s">
        <v>13</v>
      </c>
      <c r="N78" s="86" t="s">
        <v>14</v>
      </c>
      <c r="O78" s="86" t="s">
        <v>15</v>
      </c>
      <c r="P78" s="86" t="s">
        <v>16</v>
      </c>
      <c r="Q78" s="87" t="s">
        <v>17</v>
      </c>
      <c r="R78" s="88" t="s">
        <v>29</v>
      </c>
    </row>
    <row r="79" spans="1:18" ht="63.75" customHeight="1" x14ac:dyDescent="0.3">
      <c r="A79" s="251" t="s">
        <v>24</v>
      </c>
      <c r="B79" s="253" t="s">
        <v>117</v>
      </c>
      <c r="C79" s="89" t="s">
        <v>21</v>
      </c>
      <c r="D79" s="90">
        <v>100000</v>
      </c>
      <c r="E79" s="11">
        <v>100000</v>
      </c>
      <c r="F79" s="11">
        <v>100000</v>
      </c>
      <c r="G79" s="11">
        <v>100000</v>
      </c>
      <c r="H79" s="11">
        <v>100000</v>
      </c>
      <c r="I79" s="11">
        <v>100000</v>
      </c>
      <c r="J79" s="11">
        <v>100000</v>
      </c>
      <c r="K79" s="11">
        <v>100000</v>
      </c>
      <c r="L79" s="11">
        <v>100000</v>
      </c>
      <c r="M79" s="11">
        <v>100000</v>
      </c>
      <c r="N79" s="11">
        <v>100000</v>
      </c>
      <c r="O79" s="11">
        <v>100000</v>
      </c>
      <c r="P79" s="91">
        <f t="shared" ref="P79:P86" si="9">SUM(D79:O79)</f>
        <v>1200000</v>
      </c>
      <c r="Q79" s="231">
        <f>+P80/P79</f>
        <v>1</v>
      </c>
      <c r="R79" s="209"/>
    </row>
    <row r="80" spans="1:18" ht="57.75" customHeight="1" thickBot="1" x14ac:dyDescent="0.35">
      <c r="A80" s="252"/>
      <c r="B80" s="254"/>
      <c r="C80" s="92" t="s">
        <v>22</v>
      </c>
      <c r="D80" s="93">
        <v>100000</v>
      </c>
      <c r="E80" s="12">
        <v>100000</v>
      </c>
      <c r="F80" s="12">
        <v>100000</v>
      </c>
      <c r="G80" s="12">
        <v>100000</v>
      </c>
      <c r="H80" s="12">
        <v>100000</v>
      </c>
      <c r="I80" s="12">
        <v>100000</v>
      </c>
      <c r="J80" s="12">
        <v>100000</v>
      </c>
      <c r="K80" s="12">
        <v>100000</v>
      </c>
      <c r="L80" s="183">
        <v>100000</v>
      </c>
      <c r="M80" s="12">
        <v>100000</v>
      </c>
      <c r="N80" s="12">
        <v>100000</v>
      </c>
      <c r="O80" s="12">
        <v>100000</v>
      </c>
      <c r="P80" s="94">
        <f t="shared" si="9"/>
        <v>1200000</v>
      </c>
      <c r="Q80" s="232"/>
      <c r="R80" s="210"/>
    </row>
    <row r="81" spans="1:18" ht="47.25" customHeight="1" x14ac:dyDescent="0.3">
      <c r="A81" s="237" t="s">
        <v>42</v>
      </c>
      <c r="B81" s="234" t="s">
        <v>118</v>
      </c>
      <c r="C81" s="95" t="s">
        <v>21</v>
      </c>
      <c r="D81" s="45">
        <v>1</v>
      </c>
      <c r="E81" s="43">
        <v>1</v>
      </c>
      <c r="F81" s="152">
        <v>1</v>
      </c>
      <c r="G81" s="156">
        <v>1</v>
      </c>
      <c r="H81" s="166">
        <v>1</v>
      </c>
      <c r="I81" s="173">
        <v>1</v>
      </c>
      <c r="J81" s="178">
        <v>1</v>
      </c>
      <c r="K81" s="178">
        <v>1</v>
      </c>
      <c r="L81" s="178">
        <v>1</v>
      </c>
      <c r="M81" s="178">
        <v>1</v>
      </c>
      <c r="N81" s="178">
        <v>1</v>
      </c>
      <c r="O81" s="178">
        <v>1</v>
      </c>
      <c r="P81" s="91">
        <f t="shared" si="9"/>
        <v>12</v>
      </c>
      <c r="Q81" s="231">
        <f>+P82/P81</f>
        <v>1</v>
      </c>
      <c r="R81" s="209"/>
    </row>
    <row r="82" spans="1:18" ht="47.25" customHeight="1" thickBot="1" x14ac:dyDescent="0.35">
      <c r="A82" s="238"/>
      <c r="B82" s="235"/>
      <c r="C82" s="96" t="s">
        <v>22</v>
      </c>
      <c r="D82" s="46">
        <v>1</v>
      </c>
      <c r="E82" s="40">
        <v>1</v>
      </c>
      <c r="F82" s="151">
        <v>1</v>
      </c>
      <c r="G82" s="155">
        <v>1</v>
      </c>
      <c r="H82" s="165">
        <v>1</v>
      </c>
      <c r="I82" s="172">
        <v>1</v>
      </c>
      <c r="J82" s="177">
        <v>1</v>
      </c>
      <c r="K82" s="177">
        <v>1</v>
      </c>
      <c r="L82" s="177">
        <v>1</v>
      </c>
      <c r="M82" s="177">
        <v>1</v>
      </c>
      <c r="N82" s="177">
        <v>1</v>
      </c>
      <c r="O82" s="177">
        <v>1</v>
      </c>
      <c r="P82" s="94">
        <f t="shared" si="9"/>
        <v>12</v>
      </c>
      <c r="Q82" s="232"/>
      <c r="R82" s="210"/>
    </row>
    <row r="83" spans="1:18" ht="51" customHeight="1" x14ac:dyDescent="0.3">
      <c r="A83" s="237" t="s">
        <v>115</v>
      </c>
      <c r="B83" s="234" t="s">
        <v>43</v>
      </c>
      <c r="C83" s="95" t="s">
        <v>21</v>
      </c>
      <c r="D83" s="45">
        <v>1</v>
      </c>
      <c r="E83" s="39">
        <v>1</v>
      </c>
      <c r="F83" s="150">
        <v>1</v>
      </c>
      <c r="G83" s="154">
        <v>1</v>
      </c>
      <c r="H83" s="164">
        <v>1</v>
      </c>
      <c r="I83" s="171">
        <v>1</v>
      </c>
      <c r="J83" s="176">
        <v>1</v>
      </c>
      <c r="K83" s="176">
        <v>1</v>
      </c>
      <c r="L83" s="176">
        <v>1</v>
      </c>
      <c r="M83" s="176">
        <v>1</v>
      </c>
      <c r="N83" s="176">
        <v>1</v>
      </c>
      <c r="O83" s="176">
        <v>1</v>
      </c>
      <c r="P83" s="91">
        <f t="shared" si="9"/>
        <v>12</v>
      </c>
      <c r="Q83" s="231">
        <f>+P84/P83</f>
        <v>1</v>
      </c>
      <c r="R83" s="209"/>
    </row>
    <row r="84" spans="1:18" ht="34.5" customHeight="1" thickBot="1" x14ac:dyDescent="0.35">
      <c r="A84" s="238"/>
      <c r="B84" s="235"/>
      <c r="C84" s="96" t="s">
        <v>22</v>
      </c>
      <c r="D84" s="46">
        <v>0</v>
      </c>
      <c r="E84" s="44">
        <v>3</v>
      </c>
      <c r="F84" s="153">
        <v>2</v>
      </c>
      <c r="G84" s="157">
        <v>1</v>
      </c>
      <c r="H84" s="165">
        <v>2</v>
      </c>
      <c r="I84" s="172">
        <v>1</v>
      </c>
      <c r="J84" s="177">
        <v>1</v>
      </c>
      <c r="K84" s="177">
        <v>0</v>
      </c>
      <c r="L84" s="177">
        <v>0</v>
      </c>
      <c r="M84" s="177">
        <v>0</v>
      </c>
      <c r="N84" s="177">
        <v>1</v>
      </c>
      <c r="O84" s="177">
        <v>1</v>
      </c>
      <c r="P84" s="94">
        <f t="shared" si="9"/>
        <v>12</v>
      </c>
      <c r="Q84" s="232"/>
      <c r="R84" s="210"/>
    </row>
    <row r="85" spans="1:18" ht="48" customHeight="1" x14ac:dyDescent="0.3">
      <c r="A85" s="237" t="s">
        <v>116</v>
      </c>
      <c r="B85" s="234" t="s">
        <v>44</v>
      </c>
      <c r="C85" s="95" t="s">
        <v>21</v>
      </c>
      <c r="D85" s="193">
        <v>22300</v>
      </c>
      <c r="E85" s="15">
        <v>1000</v>
      </c>
      <c r="F85" s="15">
        <v>1000</v>
      </c>
      <c r="G85" s="15">
        <v>1000</v>
      </c>
      <c r="H85" s="15">
        <v>1000</v>
      </c>
      <c r="I85" s="15">
        <v>1000</v>
      </c>
      <c r="J85" s="15">
        <v>1000</v>
      </c>
      <c r="K85" s="15">
        <v>1000</v>
      </c>
      <c r="L85" s="15">
        <v>1000</v>
      </c>
      <c r="M85" s="15">
        <v>1000</v>
      </c>
      <c r="N85" s="15">
        <v>1000</v>
      </c>
      <c r="O85" s="15">
        <v>1000</v>
      </c>
      <c r="P85" s="194">
        <f t="shared" si="9"/>
        <v>33300</v>
      </c>
      <c r="Q85" s="255">
        <f>+P86/P85</f>
        <v>1.0779279279279279</v>
      </c>
      <c r="R85" s="211"/>
    </row>
    <row r="86" spans="1:18" ht="36.75" customHeight="1" thickBot="1" x14ac:dyDescent="0.35">
      <c r="A86" s="238"/>
      <c r="B86" s="235"/>
      <c r="C86" s="96" t="s">
        <v>22</v>
      </c>
      <c r="D86" s="193">
        <v>22300</v>
      </c>
      <c r="E86" s="195">
        <v>233</v>
      </c>
      <c r="F86" s="195">
        <v>698</v>
      </c>
      <c r="G86" s="195">
        <v>798</v>
      </c>
      <c r="H86" s="195">
        <v>1342</v>
      </c>
      <c r="I86" s="195">
        <v>1091</v>
      </c>
      <c r="J86" s="195">
        <v>1832</v>
      </c>
      <c r="K86" s="195">
        <v>1032</v>
      </c>
      <c r="L86" s="195">
        <v>2322</v>
      </c>
      <c r="M86" s="195">
        <v>1932</v>
      </c>
      <c r="N86" s="195">
        <v>2022</v>
      </c>
      <c r="O86" s="195">
        <v>293</v>
      </c>
      <c r="P86" s="196">
        <f t="shared" si="9"/>
        <v>35895</v>
      </c>
      <c r="Q86" s="256"/>
      <c r="R86" s="212"/>
    </row>
    <row r="87" spans="1:18" x14ac:dyDescent="0.3">
      <c r="D87" s="190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191"/>
      <c r="Q87" s="51"/>
    </row>
    <row r="88" spans="1:18" x14ac:dyDescent="0.3">
      <c r="D88" s="190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191"/>
      <c r="Q88" s="51"/>
    </row>
    <row r="89" spans="1:18" ht="16.5" thickBot="1" x14ac:dyDescent="0.35">
      <c r="A89" s="257" t="s">
        <v>51</v>
      </c>
      <c r="B89" s="257"/>
      <c r="C89" s="84"/>
      <c r="D89" s="84"/>
      <c r="E89" s="10"/>
      <c r="F89" s="84"/>
      <c r="G89" s="10"/>
      <c r="H89" s="10"/>
      <c r="I89" s="10"/>
      <c r="J89" s="10"/>
      <c r="K89" s="10"/>
      <c r="L89" s="10"/>
      <c r="M89" s="10"/>
      <c r="N89" s="10"/>
      <c r="O89" s="10"/>
      <c r="P89" s="84"/>
      <c r="Q89" s="82"/>
    </row>
    <row r="90" spans="1:18" ht="15.75" thickBot="1" x14ac:dyDescent="0.35">
      <c r="A90" s="85" t="s">
        <v>1</v>
      </c>
      <c r="B90" s="86" t="s">
        <v>2</v>
      </c>
      <c r="C90" s="86" t="s">
        <v>3</v>
      </c>
      <c r="D90" s="86" t="s">
        <v>4</v>
      </c>
      <c r="E90" s="21" t="s">
        <v>5</v>
      </c>
      <c r="F90" s="86" t="s">
        <v>6</v>
      </c>
      <c r="G90" s="21" t="s">
        <v>7</v>
      </c>
      <c r="H90" s="21" t="s">
        <v>8</v>
      </c>
      <c r="I90" s="21" t="s">
        <v>9</v>
      </c>
      <c r="J90" s="21" t="s">
        <v>10</v>
      </c>
      <c r="K90" s="21" t="s">
        <v>11</v>
      </c>
      <c r="L90" s="21" t="s">
        <v>12</v>
      </c>
      <c r="M90" s="21" t="s">
        <v>13</v>
      </c>
      <c r="N90" s="21" t="s">
        <v>14</v>
      </c>
      <c r="O90" s="21" t="s">
        <v>15</v>
      </c>
      <c r="P90" s="86" t="s">
        <v>16</v>
      </c>
      <c r="Q90" s="87" t="s">
        <v>17</v>
      </c>
      <c r="R90" s="88" t="s">
        <v>29</v>
      </c>
    </row>
    <row r="91" spans="1:18" ht="43.5" customHeight="1" x14ac:dyDescent="0.3">
      <c r="A91" s="236" t="s">
        <v>120</v>
      </c>
      <c r="B91" s="205" t="s">
        <v>45</v>
      </c>
      <c r="C91" s="59" t="s">
        <v>21</v>
      </c>
      <c r="D91" s="59">
        <v>1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1</v>
      </c>
      <c r="L91" s="1">
        <v>0</v>
      </c>
      <c r="M91" s="1">
        <v>0</v>
      </c>
      <c r="N91" s="1">
        <v>0</v>
      </c>
      <c r="O91" s="1">
        <v>0</v>
      </c>
      <c r="P91" s="79">
        <f>SUM(D91:O91)</f>
        <v>2</v>
      </c>
      <c r="Q91" s="231">
        <f>+P92/P91</f>
        <v>2.5</v>
      </c>
      <c r="R91" s="209"/>
    </row>
    <row r="92" spans="1:18" ht="43.5" customHeight="1" thickBot="1" x14ac:dyDescent="0.35">
      <c r="A92" s="228"/>
      <c r="B92" s="230"/>
      <c r="C92" s="97" t="s">
        <v>22</v>
      </c>
      <c r="D92" s="97">
        <v>1</v>
      </c>
      <c r="E92" s="23">
        <v>0</v>
      </c>
      <c r="F92" s="23">
        <v>1</v>
      </c>
      <c r="G92" s="23">
        <v>0</v>
      </c>
      <c r="H92" s="2">
        <v>0</v>
      </c>
      <c r="I92" s="2">
        <v>0</v>
      </c>
      <c r="J92" s="2">
        <v>0</v>
      </c>
      <c r="K92" s="2">
        <v>1</v>
      </c>
      <c r="L92" s="2">
        <v>1</v>
      </c>
      <c r="M92" s="2">
        <v>0</v>
      </c>
      <c r="N92" s="2">
        <v>1</v>
      </c>
      <c r="O92" s="2">
        <v>0</v>
      </c>
      <c r="P92" s="98">
        <f>SUM(D92:O92)</f>
        <v>5</v>
      </c>
      <c r="Q92" s="232"/>
      <c r="R92" s="226"/>
    </row>
    <row r="93" spans="1:18" ht="73.5" customHeight="1" x14ac:dyDescent="0.3">
      <c r="A93" s="236" t="s">
        <v>119</v>
      </c>
      <c r="B93" s="205" t="s">
        <v>46</v>
      </c>
      <c r="C93" s="59" t="s">
        <v>21</v>
      </c>
      <c r="D93" s="59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1</v>
      </c>
      <c r="M93" s="1">
        <v>0</v>
      </c>
      <c r="N93" s="1">
        <v>0</v>
      </c>
      <c r="O93" s="1">
        <v>0</v>
      </c>
      <c r="P93" s="79">
        <f>SUM(D93:O93)</f>
        <v>1</v>
      </c>
      <c r="Q93" s="207">
        <f>+P93/P94</f>
        <v>1</v>
      </c>
      <c r="R93" s="209"/>
    </row>
    <row r="94" spans="1:18" ht="73.5" customHeight="1" thickBot="1" x14ac:dyDescent="0.35">
      <c r="A94" s="229"/>
      <c r="B94" s="206"/>
      <c r="C94" s="61" t="s">
        <v>22</v>
      </c>
      <c r="D94" s="61">
        <v>0</v>
      </c>
      <c r="E94" s="2">
        <v>0</v>
      </c>
      <c r="F94" s="2">
        <v>0</v>
      </c>
      <c r="G94" s="2">
        <v>0</v>
      </c>
      <c r="H94" s="2">
        <v>0</v>
      </c>
      <c r="I94" s="2">
        <v>1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99">
        <f>SUM(D94:O94)</f>
        <v>1</v>
      </c>
      <c r="Q94" s="208"/>
      <c r="R94" s="210"/>
    </row>
    <row r="95" spans="1:18" x14ac:dyDescent="0.3">
      <c r="A95" s="67"/>
      <c r="B95" s="63"/>
      <c r="C95" s="64"/>
      <c r="D95" s="64"/>
      <c r="E95" s="9"/>
      <c r="F95" s="64"/>
      <c r="G95" s="9"/>
      <c r="H95" s="9"/>
      <c r="I95" s="9"/>
      <c r="J95" s="9"/>
      <c r="K95" s="9"/>
      <c r="L95" s="9"/>
      <c r="M95" s="9"/>
      <c r="N95" s="9"/>
      <c r="O95" s="9"/>
      <c r="P95" s="81"/>
      <c r="Q95" s="82"/>
      <c r="R95" s="84"/>
    </row>
    <row r="96" spans="1:18" x14ac:dyDescent="0.3">
      <c r="A96" s="67"/>
      <c r="B96" s="63"/>
      <c r="C96" s="64"/>
      <c r="D96" s="64"/>
      <c r="E96" s="9"/>
      <c r="F96" s="64"/>
      <c r="G96" s="9"/>
      <c r="H96" s="9"/>
      <c r="I96" s="9"/>
      <c r="J96" s="9"/>
      <c r="K96" s="9"/>
      <c r="L96" s="9"/>
      <c r="M96" s="9"/>
      <c r="N96" s="9"/>
      <c r="O96" s="9"/>
      <c r="P96" s="84"/>
      <c r="Q96" s="82"/>
    </row>
    <row r="97" spans="1:18" ht="16.5" thickBot="1" x14ac:dyDescent="0.35">
      <c r="A97" s="77" t="s">
        <v>52</v>
      </c>
      <c r="B97" s="77"/>
      <c r="C97" s="84"/>
      <c r="D97" s="84"/>
      <c r="E97" s="10"/>
      <c r="F97" s="84"/>
      <c r="G97" s="10"/>
      <c r="H97" s="10"/>
      <c r="I97" s="10"/>
      <c r="J97" s="10"/>
      <c r="K97" s="10"/>
      <c r="L97" s="10"/>
      <c r="M97" s="10"/>
      <c r="N97" s="10"/>
      <c r="O97" s="10"/>
      <c r="P97" s="84"/>
      <c r="Q97" s="82"/>
    </row>
    <row r="98" spans="1:18" ht="15.75" thickBot="1" x14ac:dyDescent="0.35">
      <c r="A98" s="85" t="s">
        <v>1</v>
      </c>
      <c r="B98" s="86" t="s">
        <v>2</v>
      </c>
      <c r="C98" s="86" t="s">
        <v>3</v>
      </c>
      <c r="D98" s="86" t="s">
        <v>4</v>
      </c>
      <c r="E98" s="21" t="s">
        <v>5</v>
      </c>
      <c r="F98" s="86" t="s">
        <v>6</v>
      </c>
      <c r="G98" s="21" t="s">
        <v>7</v>
      </c>
      <c r="H98" s="21" t="s">
        <v>8</v>
      </c>
      <c r="I98" s="21" t="s">
        <v>9</v>
      </c>
      <c r="J98" s="21" t="s">
        <v>10</v>
      </c>
      <c r="K98" s="21" t="s">
        <v>11</v>
      </c>
      <c r="L98" s="21" t="s">
        <v>12</v>
      </c>
      <c r="M98" s="21" t="s">
        <v>13</v>
      </c>
      <c r="N98" s="21" t="s">
        <v>14</v>
      </c>
      <c r="O98" s="21" t="s">
        <v>15</v>
      </c>
      <c r="P98" s="86" t="s">
        <v>16</v>
      </c>
      <c r="Q98" s="87" t="s">
        <v>17</v>
      </c>
      <c r="R98" s="88" t="s">
        <v>29</v>
      </c>
    </row>
    <row r="99" spans="1:18" ht="27.75" customHeight="1" x14ac:dyDescent="0.3">
      <c r="A99" s="236" t="s">
        <v>54</v>
      </c>
      <c r="B99" s="205" t="s">
        <v>31</v>
      </c>
      <c r="C99" s="59" t="s">
        <v>21</v>
      </c>
      <c r="D99" s="59">
        <v>1</v>
      </c>
      <c r="E99" s="1">
        <v>0</v>
      </c>
      <c r="F99" s="1">
        <v>1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79">
        <f>SUM(D99:O99)</f>
        <v>2</v>
      </c>
      <c r="Q99" s="207">
        <f>+P100/P99</f>
        <v>2</v>
      </c>
      <c r="R99" s="211"/>
    </row>
    <row r="100" spans="1:18" ht="27.75" customHeight="1" thickBot="1" x14ac:dyDescent="0.35">
      <c r="A100" s="258"/>
      <c r="B100" s="259"/>
      <c r="C100" s="61" t="s">
        <v>22</v>
      </c>
      <c r="D100" s="61">
        <v>1</v>
      </c>
      <c r="E100" s="2">
        <v>1</v>
      </c>
      <c r="F100" s="2">
        <v>0</v>
      </c>
      <c r="G100" s="2">
        <v>1</v>
      </c>
      <c r="H100" s="2">
        <v>0</v>
      </c>
      <c r="I100" s="2">
        <v>0</v>
      </c>
      <c r="J100" s="2">
        <v>0</v>
      </c>
      <c r="K100" s="2">
        <v>1</v>
      </c>
      <c r="L100" s="2">
        <v>0</v>
      </c>
      <c r="M100" s="2">
        <v>0</v>
      </c>
      <c r="N100" s="2">
        <v>0</v>
      </c>
      <c r="O100" s="2">
        <v>0</v>
      </c>
      <c r="P100" s="100">
        <f>SUM(D100:O100)</f>
        <v>4</v>
      </c>
      <c r="Q100" s="208"/>
      <c r="R100" s="215"/>
    </row>
    <row r="101" spans="1:18" ht="23.25" customHeight="1" x14ac:dyDescent="0.3">
      <c r="A101" s="228" t="s">
        <v>121</v>
      </c>
      <c r="B101" s="230" t="s">
        <v>32</v>
      </c>
      <c r="C101" s="59" t="s">
        <v>21</v>
      </c>
      <c r="D101" s="59">
        <v>1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1</v>
      </c>
      <c r="M101" s="1">
        <v>0</v>
      </c>
      <c r="N101" s="1">
        <v>0</v>
      </c>
      <c r="O101" s="1">
        <v>0</v>
      </c>
      <c r="P101" s="79">
        <f>SUM(D101:O101)</f>
        <v>2</v>
      </c>
      <c r="Q101" s="207">
        <f>+P102/P101</f>
        <v>1.5</v>
      </c>
      <c r="R101" s="215"/>
    </row>
    <row r="102" spans="1:18" ht="23.25" customHeight="1" thickBot="1" x14ac:dyDescent="0.35">
      <c r="A102" s="229"/>
      <c r="B102" s="206"/>
      <c r="C102" s="61" t="s">
        <v>22</v>
      </c>
      <c r="D102" s="61">
        <v>1</v>
      </c>
      <c r="E102" s="2">
        <v>0</v>
      </c>
      <c r="F102" s="2">
        <v>1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2">
        <v>0</v>
      </c>
      <c r="N102" s="2">
        <v>1</v>
      </c>
      <c r="O102" s="2">
        <v>0</v>
      </c>
      <c r="P102" s="80">
        <f>SUM(D102:O102)</f>
        <v>3</v>
      </c>
      <c r="Q102" s="208"/>
      <c r="R102" s="212"/>
    </row>
    <row r="103" spans="1:18" x14ac:dyDescent="0.3">
      <c r="A103" s="67"/>
      <c r="B103" s="63"/>
      <c r="C103" s="64"/>
      <c r="D103" s="64"/>
      <c r="E103" s="9"/>
      <c r="F103" s="64"/>
      <c r="G103" s="9"/>
      <c r="H103" s="9"/>
      <c r="I103" s="9"/>
      <c r="J103" s="9"/>
      <c r="K103" s="9"/>
      <c r="L103" s="9"/>
      <c r="M103" s="9"/>
      <c r="N103" s="9"/>
      <c r="O103" s="9"/>
      <c r="P103" s="81"/>
      <c r="Q103" s="82"/>
      <c r="R103" s="63"/>
    </row>
    <row r="104" spans="1:18" x14ac:dyDescent="0.3">
      <c r="A104" s="67"/>
      <c r="B104" s="63"/>
      <c r="C104" s="64"/>
      <c r="D104" s="64"/>
      <c r="E104" s="9"/>
      <c r="F104" s="64"/>
      <c r="G104" s="9"/>
      <c r="H104" s="9"/>
      <c r="I104" s="9"/>
      <c r="J104" s="9"/>
      <c r="K104" s="9"/>
      <c r="L104" s="9"/>
      <c r="M104" s="9"/>
      <c r="N104" s="9"/>
      <c r="O104" s="9"/>
      <c r="P104" s="81"/>
      <c r="Q104" s="82"/>
      <c r="R104" s="63"/>
    </row>
    <row r="105" spans="1:18" ht="15.75" thickBot="1" x14ac:dyDescent="0.35">
      <c r="A105" s="77" t="s">
        <v>53</v>
      </c>
      <c r="B105" s="63"/>
      <c r="C105" s="64"/>
      <c r="D105" s="64"/>
      <c r="E105" s="9"/>
      <c r="F105" s="64"/>
      <c r="G105" s="9"/>
      <c r="H105" s="9"/>
      <c r="I105" s="9"/>
      <c r="J105" s="9"/>
      <c r="K105" s="9"/>
      <c r="L105" s="9"/>
      <c r="M105" s="9"/>
      <c r="N105" s="9"/>
      <c r="O105" s="9"/>
      <c r="P105" s="81"/>
      <c r="Q105" s="82"/>
      <c r="R105" s="63"/>
    </row>
    <row r="106" spans="1:18" ht="15.75" thickBot="1" x14ac:dyDescent="0.35">
      <c r="A106" s="85" t="s">
        <v>1</v>
      </c>
      <c r="B106" s="86" t="s">
        <v>2</v>
      </c>
      <c r="C106" s="86" t="s">
        <v>3</v>
      </c>
      <c r="D106" s="86" t="s">
        <v>4</v>
      </c>
      <c r="E106" s="21" t="s">
        <v>5</v>
      </c>
      <c r="F106" s="86" t="s">
        <v>6</v>
      </c>
      <c r="G106" s="21" t="s">
        <v>7</v>
      </c>
      <c r="H106" s="21" t="s">
        <v>8</v>
      </c>
      <c r="I106" s="21" t="s">
        <v>9</v>
      </c>
      <c r="J106" s="21" t="s">
        <v>10</v>
      </c>
      <c r="K106" s="21" t="s">
        <v>11</v>
      </c>
      <c r="L106" s="21" t="s">
        <v>12</v>
      </c>
      <c r="M106" s="21" t="s">
        <v>13</v>
      </c>
      <c r="N106" s="21" t="s">
        <v>14</v>
      </c>
      <c r="O106" s="21" t="s">
        <v>15</v>
      </c>
      <c r="P106" s="86" t="s">
        <v>16</v>
      </c>
      <c r="Q106" s="87" t="s">
        <v>17</v>
      </c>
      <c r="R106" s="88" t="s">
        <v>29</v>
      </c>
    </row>
    <row r="107" spans="1:18" ht="41.25" customHeight="1" x14ac:dyDescent="0.3">
      <c r="A107" s="236" t="s">
        <v>47</v>
      </c>
      <c r="B107" s="205" t="s">
        <v>40</v>
      </c>
      <c r="C107" s="59" t="s">
        <v>39</v>
      </c>
      <c r="D107" s="59">
        <v>1</v>
      </c>
      <c r="E107" s="1">
        <v>1</v>
      </c>
      <c r="F107" s="1">
        <v>1</v>
      </c>
      <c r="G107" s="1">
        <v>1</v>
      </c>
      <c r="H107" s="1">
        <v>1</v>
      </c>
      <c r="I107" s="1">
        <v>1</v>
      </c>
      <c r="J107" s="1">
        <v>1</v>
      </c>
      <c r="K107" s="1">
        <v>1</v>
      </c>
      <c r="L107" s="1">
        <v>1</v>
      </c>
      <c r="M107" s="1">
        <v>1</v>
      </c>
      <c r="N107" s="1">
        <v>1</v>
      </c>
      <c r="O107" s="1">
        <v>1</v>
      </c>
      <c r="P107" s="79">
        <f>SUM(D107:O107)</f>
        <v>12</v>
      </c>
      <c r="Q107" s="207">
        <f>+P108/P107</f>
        <v>1</v>
      </c>
      <c r="R107" s="211"/>
    </row>
    <row r="108" spans="1:18" ht="41.25" customHeight="1" thickBot="1" x14ac:dyDescent="0.35">
      <c r="A108" s="229"/>
      <c r="B108" s="206"/>
      <c r="C108" s="61" t="s">
        <v>38</v>
      </c>
      <c r="D108" s="61">
        <v>1</v>
      </c>
      <c r="E108" s="2">
        <v>1</v>
      </c>
      <c r="F108" s="2">
        <v>1</v>
      </c>
      <c r="G108" s="2">
        <v>1</v>
      </c>
      <c r="H108" s="2">
        <v>1</v>
      </c>
      <c r="I108" s="2">
        <v>1</v>
      </c>
      <c r="J108" s="2">
        <v>1</v>
      </c>
      <c r="K108" s="2">
        <v>1</v>
      </c>
      <c r="L108" s="2">
        <v>1</v>
      </c>
      <c r="M108" s="2">
        <v>1</v>
      </c>
      <c r="N108" s="2">
        <v>1</v>
      </c>
      <c r="O108" s="2">
        <v>1</v>
      </c>
      <c r="P108" s="99">
        <f>SUM(D108:O108)</f>
        <v>12</v>
      </c>
      <c r="Q108" s="208"/>
      <c r="R108" s="212"/>
    </row>
    <row r="109" spans="1:18" x14ac:dyDescent="0.3">
      <c r="A109" s="67"/>
      <c r="B109" s="63"/>
      <c r="C109" s="64"/>
      <c r="D109" s="64"/>
      <c r="E109" s="64"/>
      <c r="F109" s="64"/>
      <c r="G109" s="102"/>
      <c r="H109" s="64"/>
      <c r="I109" s="64"/>
      <c r="J109" s="64"/>
      <c r="K109" s="64"/>
      <c r="L109" s="64"/>
      <c r="M109" s="64"/>
      <c r="N109" s="64"/>
      <c r="O109" s="64"/>
      <c r="P109" s="81"/>
      <c r="Q109" s="82"/>
      <c r="R109" s="63"/>
    </row>
    <row r="110" spans="1:18" x14ac:dyDescent="0.3">
      <c r="A110" s="67"/>
      <c r="B110" s="63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81"/>
      <c r="Q110" s="82"/>
      <c r="R110" s="63"/>
    </row>
    <row r="111" spans="1:18" x14ac:dyDescent="0.3">
      <c r="A111" s="67"/>
      <c r="B111" s="63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81"/>
      <c r="Q111" s="82"/>
      <c r="R111" s="63"/>
    </row>
    <row r="112" spans="1:18" x14ac:dyDescent="0.3">
      <c r="A112" s="77" t="s">
        <v>155</v>
      </c>
      <c r="R112" s="63"/>
    </row>
    <row r="113" spans="1:18" ht="7.5" customHeight="1" x14ac:dyDescent="0.3">
      <c r="R113" s="63"/>
    </row>
    <row r="114" spans="1:18" ht="15.75" thickBot="1" x14ac:dyDescent="0.35">
      <c r="A114" s="55" t="s">
        <v>57</v>
      </c>
      <c r="B114" s="55"/>
      <c r="C114" s="68"/>
      <c r="E114" s="69"/>
      <c r="F114" s="69"/>
      <c r="G114" s="69"/>
      <c r="H114" s="69"/>
      <c r="I114" s="69"/>
      <c r="J114" s="69"/>
      <c r="K114" s="69"/>
      <c r="R114" s="63"/>
    </row>
    <row r="115" spans="1:18" ht="15.75" thickBot="1" x14ac:dyDescent="0.35">
      <c r="A115" s="70" t="s">
        <v>1</v>
      </c>
      <c r="B115" s="71" t="s">
        <v>2</v>
      </c>
      <c r="C115" s="71" t="s">
        <v>3</v>
      </c>
      <c r="D115" s="71" t="s">
        <v>4</v>
      </c>
      <c r="E115" s="71" t="s">
        <v>5</v>
      </c>
      <c r="F115" s="71" t="s">
        <v>6</v>
      </c>
      <c r="G115" s="71" t="s">
        <v>7</v>
      </c>
      <c r="H115" s="71" t="s">
        <v>8</v>
      </c>
      <c r="I115" s="71" t="s">
        <v>9</v>
      </c>
      <c r="J115" s="71" t="s">
        <v>10</v>
      </c>
      <c r="K115" s="71" t="s">
        <v>11</v>
      </c>
      <c r="L115" s="71" t="s">
        <v>12</v>
      </c>
      <c r="M115" s="71" t="s">
        <v>13</v>
      </c>
      <c r="N115" s="71" t="s">
        <v>14</v>
      </c>
      <c r="O115" s="71" t="s">
        <v>15</v>
      </c>
      <c r="P115" s="78" t="s">
        <v>16</v>
      </c>
      <c r="Q115" s="72" t="s">
        <v>17</v>
      </c>
      <c r="R115" s="88" t="s">
        <v>29</v>
      </c>
    </row>
    <row r="116" spans="1:18" ht="34.5" customHeight="1" x14ac:dyDescent="0.3">
      <c r="A116" s="203" t="s">
        <v>58</v>
      </c>
      <c r="B116" s="205" t="s">
        <v>60</v>
      </c>
      <c r="C116" s="45" t="s">
        <v>21</v>
      </c>
      <c r="D116" s="45">
        <v>40</v>
      </c>
      <c r="E116" s="39">
        <v>40</v>
      </c>
      <c r="F116" s="147">
        <v>30</v>
      </c>
      <c r="G116" s="154">
        <v>40</v>
      </c>
      <c r="H116" s="167">
        <v>35</v>
      </c>
      <c r="I116" s="171">
        <v>35</v>
      </c>
      <c r="J116" s="176">
        <v>25</v>
      </c>
      <c r="K116" s="176">
        <v>30</v>
      </c>
      <c r="L116" s="176">
        <v>35</v>
      </c>
      <c r="M116" s="176">
        <v>35</v>
      </c>
      <c r="N116" s="176">
        <v>35</v>
      </c>
      <c r="O116" s="176">
        <v>25</v>
      </c>
      <c r="P116" s="79">
        <f>SUM(D116:O116)</f>
        <v>405</v>
      </c>
      <c r="Q116" s="207">
        <f>+P117/P116</f>
        <v>1</v>
      </c>
      <c r="R116" s="211"/>
    </row>
    <row r="117" spans="1:18" ht="34.5" customHeight="1" thickBot="1" x14ac:dyDescent="0.35">
      <c r="A117" s="204"/>
      <c r="B117" s="206"/>
      <c r="C117" s="46" t="s">
        <v>22</v>
      </c>
      <c r="D117" s="46">
        <v>40</v>
      </c>
      <c r="E117" s="40">
        <v>40</v>
      </c>
      <c r="F117" s="148">
        <v>30</v>
      </c>
      <c r="G117" s="155">
        <v>40</v>
      </c>
      <c r="H117" s="168">
        <v>35</v>
      </c>
      <c r="I117" s="172">
        <v>35</v>
      </c>
      <c r="J117" s="177">
        <v>25</v>
      </c>
      <c r="K117" s="177">
        <v>30</v>
      </c>
      <c r="L117" s="177">
        <v>35</v>
      </c>
      <c r="M117" s="177">
        <v>35</v>
      </c>
      <c r="N117" s="177">
        <v>35</v>
      </c>
      <c r="O117" s="177">
        <v>25</v>
      </c>
      <c r="P117" s="80">
        <f>SUM(D117:O117)</f>
        <v>405</v>
      </c>
      <c r="Q117" s="208"/>
      <c r="R117" s="212"/>
    </row>
    <row r="118" spans="1:18" x14ac:dyDescent="0.3">
      <c r="A118" s="203" t="s">
        <v>27</v>
      </c>
      <c r="B118" s="205" t="s">
        <v>28</v>
      </c>
      <c r="C118" s="45" t="s">
        <v>21</v>
      </c>
      <c r="D118" s="45">
        <v>0</v>
      </c>
      <c r="E118" s="39">
        <v>0</v>
      </c>
      <c r="F118" s="147">
        <v>0</v>
      </c>
      <c r="G118" s="154">
        <v>0</v>
      </c>
      <c r="H118" s="167">
        <v>1</v>
      </c>
      <c r="I118" s="171">
        <v>0</v>
      </c>
      <c r="J118" s="176">
        <v>0</v>
      </c>
      <c r="K118" s="176">
        <v>0</v>
      </c>
      <c r="L118" s="176">
        <v>0</v>
      </c>
      <c r="M118" s="176">
        <v>0</v>
      </c>
      <c r="N118" s="176">
        <v>0</v>
      </c>
      <c r="O118" s="176">
        <v>0</v>
      </c>
      <c r="P118" s="79">
        <f t="shared" ref="P118:P121" si="10">SUM(D118:O118)</f>
        <v>1</v>
      </c>
      <c r="Q118" s="207">
        <f t="shared" ref="Q118" si="11">+P119/P118</f>
        <v>1</v>
      </c>
      <c r="R118" s="211"/>
    </row>
    <row r="119" spans="1:18" ht="15.75" thickBot="1" x14ac:dyDescent="0.35">
      <c r="A119" s="204"/>
      <c r="B119" s="206"/>
      <c r="C119" s="46" t="s">
        <v>22</v>
      </c>
      <c r="D119" s="46">
        <v>0</v>
      </c>
      <c r="E119" s="40">
        <v>0</v>
      </c>
      <c r="F119" s="148">
        <v>0</v>
      </c>
      <c r="G119" s="155">
        <v>0</v>
      </c>
      <c r="H119" s="168">
        <v>1</v>
      </c>
      <c r="I119" s="172">
        <v>0</v>
      </c>
      <c r="J119" s="177">
        <v>0</v>
      </c>
      <c r="K119" s="177">
        <v>0</v>
      </c>
      <c r="L119" s="177">
        <v>0</v>
      </c>
      <c r="M119" s="177">
        <v>0</v>
      </c>
      <c r="N119" s="177">
        <v>0</v>
      </c>
      <c r="O119" s="177">
        <v>0</v>
      </c>
      <c r="P119" s="80">
        <f t="shared" si="10"/>
        <v>1</v>
      </c>
      <c r="Q119" s="208"/>
      <c r="R119" s="212"/>
    </row>
    <row r="120" spans="1:18" ht="39.75" customHeight="1" x14ac:dyDescent="0.3">
      <c r="A120" s="203" t="s">
        <v>59</v>
      </c>
      <c r="B120" s="205" t="s">
        <v>61</v>
      </c>
      <c r="C120" s="45" t="s">
        <v>21</v>
      </c>
      <c r="D120" s="45">
        <v>1</v>
      </c>
      <c r="E120" s="39">
        <v>1</v>
      </c>
      <c r="F120" s="147">
        <v>1</v>
      </c>
      <c r="G120" s="154">
        <v>1</v>
      </c>
      <c r="H120" s="167">
        <v>1</v>
      </c>
      <c r="I120" s="171">
        <v>1</v>
      </c>
      <c r="J120" s="176">
        <v>1</v>
      </c>
      <c r="K120" s="176">
        <v>1</v>
      </c>
      <c r="L120" s="176">
        <v>1</v>
      </c>
      <c r="M120" s="176">
        <v>1</v>
      </c>
      <c r="N120" s="176">
        <v>1</v>
      </c>
      <c r="O120" s="176">
        <v>1</v>
      </c>
      <c r="P120" s="79">
        <f t="shared" si="10"/>
        <v>12</v>
      </c>
      <c r="Q120" s="207">
        <f t="shared" ref="Q120" si="12">+P121/P120</f>
        <v>1</v>
      </c>
      <c r="R120" s="211"/>
    </row>
    <row r="121" spans="1:18" ht="39.75" customHeight="1" thickBot="1" x14ac:dyDescent="0.35">
      <c r="A121" s="204"/>
      <c r="B121" s="206"/>
      <c r="C121" s="46" t="s">
        <v>22</v>
      </c>
      <c r="D121" s="46">
        <v>1</v>
      </c>
      <c r="E121" s="40">
        <v>1</v>
      </c>
      <c r="F121" s="148">
        <v>1</v>
      </c>
      <c r="G121" s="155">
        <v>1</v>
      </c>
      <c r="H121" s="168">
        <v>1</v>
      </c>
      <c r="I121" s="172">
        <v>1</v>
      </c>
      <c r="J121" s="177">
        <v>1</v>
      </c>
      <c r="K121" s="177">
        <v>1</v>
      </c>
      <c r="L121" s="177">
        <v>1</v>
      </c>
      <c r="M121" s="177">
        <v>1</v>
      </c>
      <c r="N121" s="177">
        <v>1</v>
      </c>
      <c r="O121" s="177">
        <v>1</v>
      </c>
      <c r="P121" s="80">
        <f t="shared" si="10"/>
        <v>12</v>
      </c>
      <c r="Q121" s="208"/>
      <c r="R121" s="212"/>
    </row>
    <row r="122" spans="1:18" x14ac:dyDescent="0.3">
      <c r="A122" s="67"/>
      <c r="B122" s="63"/>
      <c r="C122" s="64"/>
      <c r="D122" s="64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81"/>
      <c r="Q122" s="82"/>
      <c r="R122" s="63"/>
    </row>
    <row r="123" spans="1:18" x14ac:dyDescent="0.3">
      <c r="A123" s="67"/>
      <c r="B123" s="63"/>
      <c r="C123" s="64"/>
      <c r="D123" s="64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81"/>
      <c r="Q123" s="82"/>
      <c r="R123" s="63"/>
    </row>
    <row r="124" spans="1:18" ht="15.75" thickBot="1" x14ac:dyDescent="0.35">
      <c r="A124" s="77" t="s">
        <v>62</v>
      </c>
      <c r="B124" s="63"/>
      <c r="C124" s="64"/>
      <c r="D124" s="64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81"/>
      <c r="Q124" s="82"/>
      <c r="R124" s="63"/>
    </row>
    <row r="125" spans="1:18" ht="15.75" thickBot="1" x14ac:dyDescent="0.35">
      <c r="A125" s="85" t="s">
        <v>1</v>
      </c>
      <c r="B125" s="86" t="s">
        <v>2</v>
      </c>
      <c r="C125" s="86" t="s">
        <v>3</v>
      </c>
      <c r="D125" s="86" t="s">
        <v>4</v>
      </c>
      <c r="E125" s="21" t="s">
        <v>5</v>
      </c>
      <c r="F125" s="21" t="s">
        <v>6</v>
      </c>
      <c r="G125" s="21" t="s">
        <v>7</v>
      </c>
      <c r="H125" s="21" t="s">
        <v>8</v>
      </c>
      <c r="I125" s="21" t="s">
        <v>9</v>
      </c>
      <c r="J125" s="21" t="s">
        <v>10</v>
      </c>
      <c r="K125" s="21" t="s">
        <v>11</v>
      </c>
      <c r="L125" s="21" t="s">
        <v>12</v>
      </c>
      <c r="M125" s="21" t="s">
        <v>13</v>
      </c>
      <c r="N125" s="21" t="s">
        <v>14</v>
      </c>
      <c r="O125" s="21" t="s">
        <v>15</v>
      </c>
      <c r="P125" s="86" t="s">
        <v>16</v>
      </c>
      <c r="Q125" s="87" t="s">
        <v>17</v>
      </c>
      <c r="R125" s="88" t="s">
        <v>29</v>
      </c>
    </row>
    <row r="126" spans="1:18" ht="35.25" customHeight="1" x14ac:dyDescent="0.3">
      <c r="A126" s="236" t="s">
        <v>63</v>
      </c>
      <c r="B126" s="205" t="s">
        <v>65</v>
      </c>
      <c r="C126" s="59" t="s">
        <v>39</v>
      </c>
      <c r="D126" s="59">
        <v>92</v>
      </c>
      <c r="E126" s="1">
        <v>120</v>
      </c>
      <c r="F126" s="1">
        <v>95</v>
      </c>
      <c r="G126" s="1">
        <v>115</v>
      </c>
      <c r="H126" s="1">
        <v>111</v>
      </c>
      <c r="I126" s="1">
        <v>120</v>
      </c>
      <c r="J126" s="1">
        <v>85</v>
      </c>
      <c r="K126" s="1">
        <v>100</v>
      </c>
      <c r="L126" s="1">
        <v>105</v>
      </c>
      <c r="M126" s="1">
        <v>90</v>
      </c>
      <c r="N126" s="1">
        <v>95</v>
      </c>
      <c r="O126" s="1">
        <v>50</v>
      </c>
      <c r="P126" s="79">
        <f>SUM(D126:O126)</f>
        <v>1178</v>
      </c>
      <c r="Q126" s="207">
        <f>+P127/P126</f>
        <v>1</v>
      </c>
      <c r="R126" s="211"/>
    </row>
    <row r="127" spans="1:18" ht="35.25" customHeight="1" thickBot="1" x14ac:dyDescent="0.35">
      <c r="A127" s="229"/>
      <c r="B127" s="206"/>
      <c r="C127" s="61" t="s">
        <v>38</v>
      </c>
      <c r="D127" s="61">
        <v>92</v>
      </c>
      <c r="E127" s="2">
        <v>120</v>
      </c>
      <c r="F127" s="2">
        <v>95</v>
      </c>
      <c r="G127" s="2">
        <v>115</v>
      </c>
      <c r="H127" s="2">
        <v>111</v>
      </c>
      <c r="I127" s="2">
        <v>120</v>
      </c>
      <c r="J127" s="2">
        <v>85</v>
      </c>
      <c r="K127" s="2">
        <v>100</v>
      </c>
      <c r="L127" s="2">
        <v>105</v>
      </c>
      <c r="M127" s="2">
        <v>90</v>
      </c>
      <c r="N127" s="2">
        <v>95</v>
      </c>
      <c r="O127" s="2">
        <v>50</v>
      </c>
      <c r="P127" s="99">
        <f>SUM(D127:O127)</f>
        <v>1178</v>
      </c>
      <c r="Q127" s="208"/>
      <c r="R127" s="212"/>
    </row>
    <row r="128" spans="1:18" ht="39" customHeight="1" x14ac:dyDescent="0.3">
      <c r="A128" s="236" t="s">
        <v>64</v>
      </c>
      <c r="B128" s="205" t="s">
        <v>66</v>
      </c>
      <c r="C128" s="59" t="s">
        <v>39</v>
      </c>
      <c r="D128" s="59">
        <v>0</v>
      </c>
      <c r="E128" s="1">
        <v>0</v>
      </c>
      <c r="F128" s="1">
        <v>0</v>
      </c>
      <c r="G128" s="1">
        <v>0</v>
      </c>
      <c r="H128" s="1">
        <v>1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1</v>
      </c>
      <c r="P128" s="79">
        <f>SUM(D128:O128)</f>
        <v>2</v>
      </c>
      <c r="Q128" s="207">
        <f>+P129/P128</f>
        <v>1</v>
      </c>
      <c r="R128" s="211"/>
    </row>
    <row r="129" spans="1:18" ht="35.25" customHeight="1" thickBot="1" x14ac:dyDescent="0.35">
      <c r="A129" s="229"/>
      <c r="B129" s="206"/>
      <c r="C129" s="61" t="s">
        <v>38</v>
      </c>
      <c r="D129" s="61">
        <v>0</v>
      </c>
      <c r="E129" s="2">
        <v>0</v>
      </c>
      <c r="F129" s="2">
        <v>0</v>
      </c>
      <c r="G129" s="2">
        <v>0</v>
      </c>
      <c r="H129" s="2">
        <v>1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1</v>
      </c>
      <c r="P129" s="99">
        <f>SUM(D129:O129)</f>
        <v>2</v>
      </c>
      <c r="Q129" s="208"/>
      <c r="R129" s="212"/>
    </row>
    <row r="130" spans="1:18" x14ac:dyDescent="0.3">
      <c r="A130" s="67"/>
      <c r="B130" s="63"/>
      <c r="C130" s="64"/>
      <c r="D130" s="64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81"/>
      <c r="Q130" s="82"/>
      <c r="R130" s="63"/>
    </row>
    <row r="131" spans="1:18" x14ac:dyDescent="0.3">
      <c r="A131" s="67"/>
      <c r="B131" s="63"/>
      <c r="C131" s="64"/>
      <c r="D131" s="64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81"/>
      <c r="Q131" s="82"/>
      <c r="R131" s="63"/>
    </row>
    <row r="132" spans="1:18" ht="19.5" thickBot="1" x14ac:dyDescent="0.35">
      <c r="A132" s="55" t="s">
        <v>67</v>
      </c>
      <c r="B132" s="55"/>
      <c r="C132" s="68"/>
      <c r="E132" s="4"/>
      <c r="F132" s="4"/>
      <c r="G132" s="4"/>
      <c r="H132" s="4"/>
      <c r="I132" s="3"/>
      <c r="J132" s="4"/>
      <c r="K132" s="4"/>
      <c r="L132"/>
      <c r="M132"/>
      <c r="N132"/>
      <c r="O132"/>
      <c r="R132" s="63"/>
    </row>
    <row r="133" spans="1:18" ht="15.75" thickBot="1" x14ac:dyDescent="0.35">
      <c r="A133" s="70" t="s">
        <v>1</v>
      </c>
      <c r="B133" s="71" t="s">
        <v>2</v>
      </c>
      <c r="C133" s="71" t="s">
        <v>3</v>
      </c>
      <c r="D133" s="71" t="s">
        <v>4</v>
      </c>
      <c r="E133" s="20" t="s">
        <v>5</v>
      </c>
      <c r="F133" s="20" t="s">
        <v>6</v>
      </c>
      <c r="G133" s="20" t="s">
        <v>7</v>
      </c>
      <c r="H133" s="20" t="s">
        <v>8</v>
      </c>
      <c r="I133" s="20" t="s">
        <v>9</v>
      </c>
      <c r="J133" s="20" t="s">
        <v>10</v>
      </c>
      <c r="K133" s="20" t="s">
        <v>11</v>
      </c>
      <c r="L133" s="20" t="s">
        <v>12</v>
      </c>
      <c r="M133" s="20" t="s">
        <v>13</v>
      </c>
      <c r="N133" s="20" t="s">
        <v>14</v>
      </c>
      <c r="O133" s="20" t="s">
        <v>15</v>
      </c>
      <c r="P133" s="78" t="s">
        <v>16</v>
      </c>
      <c r="Q133" s="72" t="s">
        <v>17</v>
      </c>
      <c r="R133" s="88" t="s">
        <v>29</v>
      </c>
    </row>
    <row r="134" spans="1:18" ht="30" customHeight="1" x14ac:dyDescent="0.3">
      <c r="A134" s="203" t="s">
        <v>68</v>
      </c>
      <c r="B134" s="205" t="s">
        <v>71</v>
      </c>
      <c r="C134" s="45" t="s">
        <v>21</v>
      </c>
      <c r="D134" s="45">
        <v>20</v>
      </c>
      <c r="E134" s="39">
        <v>30</v>
      </c>
      <c r="F134" s="147">
        <v>25</v>
      </c>
      <c r="G134" s="154">
        <v>25</v>
      </c>
      <c r="H134" s="167">
        <v>20</v>
      </c>
      <c r="I134" s="171">
        <v>25</v>
      </c>
      <c r="J134" s="176">
        <v>15</v>
      </c>
      <c r="K134" s="176">
        <v>20</v>
      </c>
      <c r="L134" s="176">
        <v>20</v>
      </c>
      <c r="M134" s="176">
        <v>20</v>
      </c>
      <c r="N134" s="176">
        <v>20</v>
      </c>
      <c r="O134" s="176">
        <v>10</v>
      </c>
      <c r="P134" s="79">
        <f>SUM(D134:O134)</f>
        <v>250</v>
      </c>
      <c r="Q134" s="207">
        <f>+P135/P134</f>
        <v>1</v>
      </c>
      <c r="R134" s="211"/>
    </row>
    <row r="135" spans="1:18" ht="15.75" thickBot="1" x14ac:dyDescent="0.35">
      <c r="A135" s="204"/>
      <c r="B135" s="206"/>
      <c r="C135" s="46" t="s">
        <v>22</v>
      </c>
      <c r="D135" s="46">
        <v>20</v>
      </c>
      <c r="E135" s="40">
        <v>30</v>
      </c>
      <c r="F135" s="148">
        <v>25</v>
      </c>
      <c r="G135" s="155">
        <v>25</v>
      </c>
      <c r="H135" s="168">
        <v>20</v>
      </c>
      <c r="I135" s="172">
        <v>25</v>
      </c>
      <c r="J135" s="177">
        <v>15</v>
      </c>
      <c r="K135" s="177">
        <v>20</v>
      </c>
      <c r="L135" s="177">
        <v>20</v>
      </c>
      <c r="M135" s="177">
        <v>20</v>
      </c>
      <c r="N135" s="177">
        <v>20</v>
      </c>
      <c r="O135" s="177">
        <v>10</v>
      </c>
      <c r="P135" s="80">
        <f>SUM(D135:O135)</f>
        <v>250</v>
      </c>
      <c r="Q135" s="208"/>
      <c r="R135" s="212"/>
    </row>
    <row r="136" spans="1:18" x14ac:dyDescent="0.3">
      <c r="A136" s="203" t="s">
        <v>37</v>
      </c>
      <c r="B136" s="205" t="s">
        <v>72</v>
      </c>
      <c r="C136" s="45" t="s">
        <v>21</v>
      </c>
      <c r="D136" s="45">
        <v>0</v>
      </c>
      <c r="E136" s="39">
        <v>0</v>
      </c>
      <c r="F136" s="147">
        <v>0</v>
      </c>
      <c r="G136" s="154">
        <v>0</v>
      </c>
      <c r="H136" s="167">
        <v>0</v>
      </c>
      <c r="I136" s="171">
        <v>0</v>
      </c>
      <c r="J136" s="176">
        <v>0</v>
      </c>
      <c r="K136" s="176">
        <v>0</v>
      </c>
      <c r="L136" s="176">
        <v>0</v>
      </c>
      <c r="M136" s="176">
        <v>0</v>
      </c>
      <c r="N136" s="176">
        <v>0</v>
      </c>
      <c r="O136" s="176">
        <v>0</v>
      </c>
      <c r="P136" s="79">
        <f t="shared" ref="P136:P139" si="13">SUM(D136:O136)</f>
        <v>0</v>
      </c>
      <c r="Q136" s="207" t="e">
        <f t="shared" ref="Q136" si="14">+P137/P136</f>
        <v>#DIV/0!</v>
      </c>
      <c r="R136" s="211" t="s">
        <v>164</v>
      </c>
    </row>
    <row r="137" spans="1:18" ht="15.75" thickBot="1" x14ac:dyDescent="0.35">
      <c r="A137" s="204"/>
      <c r="B137" s="206"/>
      <c r="C137" s="46" t="s">
        <v>22</v>
      </c>
      <c r="D137" s="46">
        <v>0</v>
      </c>
      <c r="E137" s="40">
        <v>0</v>
      </c>
      <c r="F137" s="148">
        <v>0</v>
      </c>
      <c r="G137" s="155">
        <v>0</v>
      </c>
      <c r="H137" s="168">
        <v>0</v>
      </c>
      <c r="I137" s="172">
        <v>0</v>
      </c>
      <c r="J137" s="177">
        <v>0</v>
      </c>
      <c r="K137" s="177">
        <v>0</v>
      </c>
      <c r="L137" s="177">
        <v>0</v>
      </c>
      <c r="M137" s="177">
        <v>0</v>
      </c>
      <c r="N137" s="177">
        <v>0</v>
      </c>
      <c r="O137" s="177">
        <v>0</v>
      </c>
      <c r="P137" s="80">
        <f t="shared" si="13"/>
        <v>0</v>
      </c>
      <c r="Q137" s="208"/>
      <c r="R137" s="212"/>
    </row>
    <row r="138" spans="1:18" ht="30" customHeight="1" x14ac:dyDescent="0.3">
      <c r="A138" s="203" t="s">
        <v>69</v>
      </c>
      <c r="B138" s="205" t="s">
        <v>73</v>
      </c>
      <c r="C138" s="45" t="s">
        <v>21</v>
      </c>
      <c r="D138" s="45">
        <v>10</v>
      </c>
      <c r="E138" s="39">
        <v>15</v>
      </c>
      <c r="F138" s="147">
        <v>12</v>
      </c>
      <c r="G138" s="154">
        <v>20</v>
      </c>
      <c r="H138" s="167">
        <v>15</v>
      </c>
      <c r="I138" s="171">
        <v>20</v>
      </c>
      <c r="J138" s="176">
        <v>12</v>
      </c>
      <c r="K138" s="176">
        <v>20</v>
      </c>
      <c r="L138" s="176">
        <v>20</v>
      </c>
      <c r="M138" s="176">
        <v>20</v>
      </c>
      <c r="N138" s="176">
        <v>20</v>
      </c>
      <c r="O138" s="176">
        <v>10</v>
      </c>
      <c r="P138" s="79">
        <f t="shared" si="13"/>
        <v>194</v>
      </c>
      <c r="Q138" s="207">
        <f t="shared" ref="Q138:Q140" si="15">+P139/P138</f>
        <v>1</v>
      </c>
      <c r="R138" s="211"/>
    </row>
    <row r="139" spans="1:18" ht="15.75" thickBot="1" x14ac:dyDescent="0.35">
      <c r="A139" s="204"/>
      <c r="B139" s="206"/>
      <c r="C139" s="46" t="s">
        <v>22</v>
      </c>
      <c r="D139" s="46">
        <v>10</v>
      </c>
      <c r="E139" s="40">
        <v>15</v>
      </c>
      <c r="F139" s="148">
        <v>12</v>
      </c>
      <c r="G139" s="155">
        <v>20</v>
      </c>
      <c r="H139" s="168">
        <v>15</v>
      </c>
      <c r="I139" s="172">
        <v>20</v>
      </c>
      <c r="J139" s="177">
        <v>12</v>
      </c>
      <c r="K139" s="177">
        <v>20</v>
      </c>
      <c r="L139" s="177">
        <v>20</v>
      </c>
      <c r="M139" s="177">
        <v>20</v>
      </c>
      <c r="N139" s="177">
        <v>20</v>
      </c>
      <c r="O139" s="177">
        <v>10</v>
      </c>
      <c r="P139" s="80">
        <f t="shared" si="13"/>
        <v>194</v>
      </c>
      <c r="Q139" s="208"/>
      <c r="R139" s="212"/>
    </row>
    <row r="140" spans="1:18" ht="44.25" customHeight="1" x14ac:dyDescent="0.3">
      <c r="A140" s="203" t="s">
        <v>70</v>
      </c>
      <c r="B140" s="205" t="s">
        <v>74</v>
      </c>
      <c r="C140" s="45" t="s">
        <v>21</v>
      </c>
      <c r="D140" s="45">
        <v>20</v>
      </c>
      <c r="E140" s="39">
        <v>30</v>
      </c>
      <c r="F140" s="147">
        <v>25</v>
      </c>
      <c r="G140" s="154">
        <v>30</v>
      </c>
      <c r="H140" s="167">
        <v>20</v>
      </c>
      <c r="I140" s="171">
        <v>25</v>
      </c>
      <c r="J140" s="176">
        <v>18</v>
      </c>
      <c r="K140" s="176">
        <v>25</v>
      </c>
      <c r="L140" s="176">
        <v>23</v>
      </c>
      <c r="M140" s="176">
        <v>30</v>
      </c>
      <c r="N140" s="176">
        <v>25</v>
      </c>
      <c r="O140" s="176">
        <v>18</v>
      </c>
      <c r="P140" s="79">
        <f t="shared" ref="P140:P141" si="16">SUM(D140:O140)</f>
        <v>289</v>
      </c>
      <c r="Q140" s="207">
        <f t="shared" si="15"/>
        <v>1</v>
      </c>
      <c r="R140" s="211"/>
    </row>
    <row r="141" spans="1:18" ht="45.75" customHeight="1" thickBot="1" x14ac:dyDescent="0.35">
      <c r="A141" s="204"/>
      <c r="B141" s="206"/>
      <c r="C141" s="46" t="s">
        <v>22</v>
      </c>
      <c r="D141" s="46">
        <v>20</v>
      </c>
      <c r="E141" s="40">
        <v>30</v>
      </c>
      <c r="F141" s="148">
        <v>25</v>
      </c>
      <c r="G141" s="155">
        <v>30</v>
      </c>
      <c r="H141" s="168">
        <v>20</v>
      </c>
      <c r="I141" s="172">
        <v>25</v>
      </c>
      <c r="J141" s="177">
        <v>18</v>
      </c>
      <c r="K141" s="177">
        <v>25</v>
      </c>
      <c r="L141" s="177">
        <v>23</v>
      </c>
      <c r="M141" s="177">
        <v>30</v>
      </c>
      <c r="N141" s="177">
        <v>25</v>
      </c>
      <c r="O141" s="177">
        <v>18</v>
      </c>
      <c r="P141" s="80">
        <f t="shared" si="16"/>
        <v>289</v>
      </c>
      <c r="Q141" s="208"/>
      <c r="R141" s="212"/>
    </row>
    <row r="142" spans="1:18" x14ac:dyDescent="0.3">
      <c r="A142" s="67"/>
      <c r="B142" s="63"/>
      <c r="C142" s="64"/>
      <c r="D142" s="64"/>
      <c r="E142" s="64"/>
      <c r="F142" s="64"/>
      <c r="G142" s="103"/>
      <c r="H142" s="103"/>
      <c r="I142" s="103"/>
      <c r="J142" s="103"/>
      <c r="K142" s="103"/>
      <c r="L142" s="103"/>
      <c r="M142" s="64"/>
      <c r="N142" s="64"/>
      <c r="O142" s="64"/>
      <c r="P142" s="81"/>
      <c r="Q142" s="82"/>
      <c r="R142" s="63"/>
    </row>
    <row r="144" spans="1:18" x14ac:dyDescent="0.3">
      <c r="A144" s="77" t="s">
        <v>55</v>
      </c>
      <c r="R144" s="117"/>
    </row>
    <row r="145" spans="1:55" ht="6.75" customHeight="1" x14ac:dyDescent="0.3"/>
    <row r="146" spans="1:55" ht="15.75" thickBot="1" x14ac:dyDescent="0.35">
      <c r="A146" s="54" t="s">
        <v>56</v>
      </c>
      <c r="B146" s="104"/>
      <c r="C146" s="105"/>
    </row>
    <row r="147" spans="1:55" ht="15.75" thickBot="1" x14ac:dyDescent="0.35">
      <c r="A147" s="85" t="s">
        <v>1</v>
      </c>
      <c r="B147" s="86" t="s">
        <v>2</v>
      </c>
      <c r="C147" s="86" t="s">
        <v>3</v>
      </c>
      <c r="D147" s="86" t="s">
        <v>4</v>
      </c>
      <c r="E147" s="86" t="s">
        <v>5</v>
      </c>
      <c r="F147" s="86" t="s">
        <v>6</v>
      </c>
      <c r="G147" s="86" t="s">
        <v>7</v>
      </c>
      <c r="H147" s="86" t="s">
        <v>8</v>
      </c>
      <c r="I147" s="86" t="s">
        <v>9</v>
      </c>
      <c r="J147" s="86" t="s">
        <v>10</v>
      </c>
      <c r="K147" s="86" t="s">
        <v>11</v>
      </c>
      <c r="L147" s="86" t="s">
        <v>12</v>
      </c>
      <c r="M147" s="86" t="s">
        <v>13</v>
      </c>
      <c r="N147" s="86" t="s">
        <v>14</v>
      </c>
      <c r="O147" s="86" t="s">
        <v>15</v>
      </c>
      <c r="P147" s="86" t="s">
        <v>16</v>
      </c>
      <c r="Q147" s="87" t="s">
        <v>17</v>
      </c>
      <c r="R147" s="58" t="s">
        <v>29</v>
      </c>
    </row>
    <row r="148" spans="1:55" ht="40.5" customHeight="1" x14ac:dyDescent="0.3">
      <c r="A148" s="237" t="s">
        <v>159</v>
      </c>
      <c r="B148" s="205" t="s">
        <v>25</v>
      </c>
      <c r="C148" s="59" t="s">
        <v>21</v>
      </c>
      <c r="D148" s="106">
        <v>94</v>
      </c>
      <c r="E148" s="106">
        <v>110</v>
      </c>
      <c r="F148" s="107">
        <v>102</v>
      </c>
      <c r="G148" s="106">
        <v>100</v>
      </c>
      <c r="H148" s="106">
        <v>96</v>
      </c>
      <c r="I148" s="106">
        <v>100</v>
      </c>
      <c r="J148" s="106">
        <v>96</v>
      </c>
      <c r="K148" s="106">
        <v>105</v>
      </c>
      <c r="L148" s="47">
        <v>103</v>
      </c>
      <c r="M148" s="47">
        <v>101</v>
      </c>
      <c r="N148" s="106">
        <v>103</v>
      </c>
      <c r="O148" s="106">
        <v>106</v>
      </c>
      <c r="P148" s="108">
        <f t="shared" ref="P148:P153" si="17">SUM(D148:O148)</f>
        <v>1216</v>
      </c>
      <c r="Q148" s="213">
        <f>+P149/P148</f>
        <v>1</v>
      </c>
      <c r="R148" s="209"/>
    </row>
    <row r="149" spans="1:55" ht="47.25" customHeight="1" thickBot="1" x14ac:dyDescent="0.35">
      <c r="A149" s="238"/>
      <c r="B149" s="206"/>
      <c r="C149" s="61" t="s">
        <v>22</v>
      </c>
      <c r="D149" s="109">
        <v>94</v>
      </c>
      <c r="E149" s="109">
        <v>110</v>
      </c>
      <c r="F149" s="109">
        <v>102</v>
      </c>
      <c r="G149" s="109">
        <v>100</v>
      </c>
      <c r="H149" s="109">
        <v>96</v>
      </c>
      <c r="I149" s="109">
        <v>100</v>
      </c>
      <c r="J149" s="109">
        <v>96</v>
      </c>
      <c r="K149" s="109">
        <v>105</v>
      </c>
      <c r="L149" s="48">
        <v>103</v>
      </c>
      <c r="M149" s="48">
        <v>101</v>
      </c>
      <c r="N149" s="110">
        <v>103</v>
      </c>
      <c r="O149" s="110">
        <v>106</v>
      </c>
      <c r="P149" s="111">
        <f>SUM(D149:O149)</f>
        <v>1216</v>
      </c>
      <c r="Q149" s="214"/>
      <c r="R149" s="210"/>
    </row>
    <row r="150" spans="1:55" ht="33" customHeight="1" x14ac:dyDescent="0.3">
      <c r="A150" s="237" t="s">
        <v>41</v>
      </c>
      <c r="B150" s="205" t="s">
        <v>26</v>
      </c>
      <c r="C150" s="59" t="s">
        <v>21</v>
      </c>
      <c r="D150" s="112">
        <v>86</v>
      </c>
      <c r="E150" s="112">
        <v>115</v>
      </c>
      <c r="F150" s="112">
        <v>136</v>
      </c>
      <c r="G150" s="112">
        <v>172</v>
      </c>
      <c r="H150" s="112">
        <v>207</v>
      </c>
      <c r="I150" s="112">
        <v>189</v>
      </c>
      <c r="J150" s="112">
        <v>117</v>
      </c>
      <c r="K150" s="112">
        <v>168</v>
      </c>
      <c r="L150" s="47">
        <v>139</v>
      </c>
      <c r="M150" s="47">
        <v>188</v>
      </c>
      <c r="N150" s="112">
        <v>129</v>
      </c>
      <c r="O150" s="112">
        <v>88</v>
      </c>
      <c r="P150" s="108">
        <f t="shared" si="17"/>
        <v>1734</v>
      </c>
      <c r="Q150" s="213">
        <f>+P151/P150</f>
        <v>1</v>
      </c>
      <c r="R150" s="209"/>
    </row>
    <row r="151" spans="1:55" ht="33" customHeight="1" thickBot="1" x14ac:dyDescent="0.35">
      <c r="A151" s="238"/>
      <c r="B151" s="206"/>
      <c r="C151" s="113" t="s">
        <v>22</v>
      </c>
      <c r="D151" s="114">
        <v>86</v>
      </c>
      <c r="E151" s="114">
        <v>115</v>
      </c>
      <c r="F151" s="114">
        <v>136</v>
      </c>
      <c r="G151" s="114">
        <v>172</v>
      </c>
      <c r="H151" s="114">
        <v>207</v>
      </c>
      <c r="I151" s="114">
        <v>189</v>
      </c>
      <c r="J151" s="114">
        <v>117</v>
      </c>
      <c r="K151" s="114">
        <v>168</v>
      </c>
      <c r="L151" s="49">
        <v>139</v>
      </c>
      <c r="M151" s="49">
        <v>188</v>
      </c>
      <c r="N151" s="115">
        <v>129</v>
      </c>
      <c r="O151" s="115">
        <v>88</v>
      </c>
      <c r="P151" s="111">
        <f t="shared" si="17"/>
        <v>1734</v>
      </c>
      <c r="Q151" s="214"/>
      <c r="R151" s="210"/>
    </row>
    <row r="152" spans="1:55" ht="38.25" customHeight="1" x14ac:dyDescent="0.3">
      <c r="A152" s="237" t="s">
        <v>122</v>
      </c>
      <c r="B152" s="205" t="s">
        <v>123</v>
      </c>
      <c r="C152" s="59" t="s">
        <v>21</v>
      </c>
      <c r="D152" s="112">
        <v>0</v>
      </c>
      <c r="E152" s="112">
        <v>0</v>
      </c>
      <c r="F152" s="112">
        <v>0</v>
      </c>
      <c r="G152" s="112">
        <v>42</v>
      </c>
      <c r="H152" s="112">
        <v>0</v>
      </c>
      <c r="I152" s="112">
        <v>0</v>
      </c>
      <c r="J152" s="112">
        <v>42</v>
      </c>
      <c r="K152" s="112">
        <v>0</v>
      </c>
      <c r="L152" s="47">
        <v>0</v>
      </c>
      <c r="M152" s="112">
        <v>42</v>
      </c>
      <c r="N152" s="112">
        <v>0</v>
      </c>
      <c r="O152" s="112">
        <v>0</v>
      </c>
      <c r="P152" s="108">
        <f t="shared" si="17"/>
        <v>126</v>
      </c>
      <c r="Q152" s="213">
        <f>+P153/P152</f>
        <v>1</v>
      </c>
      <c r="R152" s="209"/>
    </row>
    <row r="153" spans="1:55" ht="36" customHeight="1" thickBot="1" x14ac:dyDescent="0.35">
      <c r="A153" s="238"/>
      <c r="B153" s="206"/>
      <c r="C153" s="113" t="s">
        <v>22</v>
      </c>
      <c r="D153" s="114">
        <v>0</v>
      </c>
      <c r="E153" s="114">
        <v>0</v>
      </c>
      <c r="F153" s="114">
        <v>0</v>
      </c>
      <c r="G153" s="114">
        <v>42</v>
      </c>
      <c r="H153" s="114">
        <v>0</v>
      </c>
      <c r="I153" s="114">
        <v>0</v>
      </c>
      <c r="J153" s="114">
        <v>42</v>
      </c>
      <c r="K153" s="114">
        <v>0</v>
      </c>
      <c r="L153" s="49">
        <v>0</v>
      </c>
      <c r="M153" s="115">
        <v>42</v>
      </c>
      <c r="N153" s="115">
        <v>0</v>
      </c>
      <c r="O153" s="115">
        <v>0</v>
      </c>
      <c r="P153" s="116">
        <f t="shared" si="17"/>
        <v>126</v>
      </c>
      <c r="Q153" s="214"/>
      <c r="R153" s="210"/>
    </row>
    <row r="154" spans="1:55" x14ac:dyDescent="0.3">
      <c r="P154" s="117"/>
    </row>
    <row r="156" spans="1:55" ht="15.75" thickBot="1" x14ac:dyDescent="0.35">
      <c r="A156" s="55" t="s">
        <v>75</v>
      </c>
      <c r="B156" s="55"/>
    </row>
    <row r="157" spans="1:55" ht="15.75" thickBot="1" x14ac:dyDescent="0.35">
      <c r="A157" s="70" t="s">
        <v>1</v>
      </c>
      <c r="B157" s="71" t="s">
        <v>2</v>
      </c>
      <c r="C157" s="71" t="s">
        <v>3</v>
      </c>
      <c r="D157" s="71" t="s">
        <v>4</v>
      </c>
      <c r="E157" s="71" t="s">
        <v>5</v>
      </c>
      <c r="F157" s="71" t="s">
        <v>6</v>
      </c>
      <c r="G157" s="71" t="s">
        <v>7</v>
      </c>
      <c r="H157" s="71" t="s">
        <v>8</v>
      </c>
      <c r="I157" s="71" t="s">
        <v>9</v>
      </c>
      <c r="J157" s="71" t="s">
        <v>10</v>
      </c>
      <c r="K157" s="71" t="s">
        <v>11</v>
      </c>
      <c r="L157" s="71" t="s">
        <v>12</v>
      </c>
      <c r="M157" s="71" t="s">
        <v>13</v>
      </c>
      <c r="N157" s="71" t="s">
        <v>14</v>
      </c>
      <c r="O157" s="71" t="s">
        <v>15</v>
      </c>
      <c r="P157" s="71" t="s">
        <v>16</v>
      </c>
      <c r="Q157" s="118" t="s">
        <v>17</v>
      </c>
      <c r="R157" s="58" t="s">
        <v>29</v>
      </c>
    </row>
    <row r="158" spans="1:55" s="123" customFormat="1" ht="27" customHeight="1" x14ac:dyDescent="0.3">
      <c r="A158" s="236" t="s">
        <v>124</v>
      </c>
      <c r="B158" s="205" t="s">
        <v>130</v>
      </c>
      <c r="C158" s="119" t="s">
        <v>21</v>
      </c>
      <c r="D158" s="120">
        <v>0</v>
      </c>
      <c r="E158" s="5">
        <v>100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  <c r="L158" s="5">
        <v>0</v>
      </c>
      <c r="M158" s="5">
        <v>0</v>
      </c>
      <c r="N158" s="5">
        <v>0</v>
      </c>
      <c r="O158" s="5">
        <v>0</v>
      </c>
      <c r="P158" s="121">
        <f t="shared" ref="P158:P165" si="18">SUM(D158:O158)</f>
        <v>100</v>
      </c>
      <c r="Q158" s="207">
        <f>+P159/P158</f>
        <v>1</v>
      </c>
      <c r="R158" s="216"/>
      <c r="S158" s="122"/>
      <c r="T158" s="122"/>
      <c r="U158" s="122"/>
      <c r="V158" s="122"/>
      <c r="W158" s="122"/>
      <c r="X158" s="122"/>
      <c r="Y158" s="122"/>
      <c r="Z158" s="122"/>
      <c r="AA158" s="122"/>
      <c r="AB158" s="122"/>
      <c r="AC158" s="122"/>
      <c r="AD158" s="122"/>
      <c r="AE158" s="122"/>
      <c r="AF158" s="122"/>
      <c r="AG158" s="122"/>
      <c r="AH158" s="122"/>
      <c r="AI158" s="122"/>
      <c r="AJ158" s="122"/>
      <c r="AK158" s="122"/>
      <c r="AL158" s="122"/>
      <c r="AM158" s="122"/>
      <c r="AN158" s="122"/>
      <c r="AO158" s="122"/>
      <c r="AP158" s="122"/>
      <c r="AQ158" s="122"/>
      <c r="AR158" s="122"/>
      <c r="AS158" s="122"/>
      <c r="AT158" s="122"/>
      <c r="AU158" s="122"/>
      <c r="AV158" s="122"/>
      <c r="AW158" s="122"/>
      <c r="AX158" s="122"/>
      <c r="AY158" s="122"/>
      <c r="AZ158" s="122"/>
      <c r="BA158" s="122"/>
      <c r="BB158" s="122"/>
      <c r="BC158" s="122"/>
    </row>
    <row r="159" spans="1:55" s="123" customFormat="1" ht="27" customHeight="1" thickBot="1" x14ac:dyDescent="0.35">
      <c r="A159" s="229"/>
      <c r="B159" s="206"/>
      <c r="C159" s="124" t="s">
        <v>22</v>
      </c>
      <c r="D159" s="61">
        <v>0</v>
      </c>
      <c r="E159" s="2">
        <v>100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125">
        <f t="shared" si="18"/>
        <v>100</v>
      </c>
      <c r="Q159" s="208"/>
      <c r="R159" s="217"/>
      <c r="S159" s="122"/>
      <c r="T159" s="122"/>
      <c r="U159" s="122"/>
      <c r="V159" s="122"/>
      <c r="W159" s="122"/>
      <c r="X159" s="122"/>
      <c r="Y159" s="122"/>
      <c r="Z159" s="122"/>
      <c r="AA159" s="122"/>
      <c r="AB159" s="122"/>
      <c r="AC159" s="122"/>
      <c r="AD159" s="122"/>
      <c r="AE159" s="122"/>
      <c r="AF159" s="122"/>
      <c r="AG159" s="122"/>
      <c r="AH159" s="122"/>
      <c r="AI159" s="122"/>
      <c r="AJ159" s="122"/>
      <c r="AK159" s="122"/>
      <c r="AL159" s="122"/>
      <c r="AM159" s="122"/>
      <c r="AN159" s="122"/>
      <c r="AO159" s="122"/>
      <c r="AP159" s="122"/>
      <c r="AQ159" s="122"/>
      <c r="AR159" s="122"/>
      <c r="AS159" s="122"/>
      <c r="AT159" s="122"/>
      <c r="AU159" s="122"/>
      <c r="AV159" s="122"/>
      <c r="AW159" s="122"/>
      <c r="AX159" s="122"/>
      <c r="AY159" s="122"/>
      <c r="AZ159" s="122"/>
      <c r="BA159" s="122"/>
      <c r="BB159" s="122"/>
      <c r="BC159" s="122"/>
    </row>
    <row r="160" spans="1:55" ht="20.25" customHeight="1" x14ac:dyDescent="0.3">
      <c r="A160" s="274" t="s">
        <v>125</v>
      </c>
      <c r="B160" s="205" t="s">
        <v>132</v>
      </c>
      <c r="C160" s="120" t="s">
        <v>21</v>
      </c>
      <c r="D160" s="120">
        <v>100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5">
        <v>0</v>
      </c>
      <c r="O160" s="5">
        <v>0</v>
      </c>
      <c r="P160" s="121">
        <f t="shared" si="18"/>
        <v>100</v>
      </c>
      <c r="Q160" s="207">
        <f>+P161/P160</f>
        <v>1</v>
      </c>
      <c r="R160" s="216"/>
    </row>
    <row r="161" spans="1:55" ht="20.25" customHeight="1" thickBot="1" x14ac:dyDescent="0.35">
      <c r="A161" s="275"/>
      <c r="B161" s="206"/>
      <c r="C161" s="61" t="s">
        <v>22</v>
      </c>
      <c r="D161" s="61">
        <v>100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125">
        <f t="shared" si="18"/>
        <v>100</v>
      </c>
      <c r="Q161" s="208"/>
      <c r="R161" s="217"/>
    </row>
    <row r="162" spans="1:55" ht="27" customHeight="1" x14ac:dyDescent="0.3">
      <c r="A162" s="274" t="s">
        <v>126</v>
      </c>
      <c r="B162" s="205" t="s">
        <v>133</v>
      </c>
      <c r="C162" s="120" t="s">
        <v>21</v>
      </c>
      <c r="D162" s="120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100</v>
      </c>
      <c r="L162" s="5">
        <v>100</v>
      </c>
      <c r="M162" s="5">
        <v>0</v>
      </c>
      <c r="N162" s="5">
        <v>0</v>
      </c>
      <c r="O162" s="5">
        <v>0</v>
      </c>
      <c r="P162" s="121">
        <f t="shared" si="18"/>
        <v>200</v>
      </c>
      <c r="Q162" s="207">
        <f>+P163/P162</f>
        <v>1</v>
      </c>
      <c r="R162" s="216"/>
    </row>
    <row r="163" spans="1:55" ht="27" customHeight="1" thickBot="1" x14ac:dyDescent="0.35">
      <c r="A163" s="275"/>
      <c r="B163" s="206"/>
      <c r="C163" s="61" t="s">
        <v>22</v>
      </c>
      <c r="D163" s="61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100</v>
      </c>
      <c r="L163" s="2">
        <v>100</v>
      </c>
      <c r="M163" s="2">
        <v>0</v>
      </c>
      <c r="N163" s="2">
        <v>0</v>
      </c>
      <c r="O163" s="2">
        <v>0</v>
      </c>
      <c r="P163" s="125">
        <f t="shared" si="18"/>
        <v>200</v>
      </c>
      <c r="Q163" s="208"/>
      <c r="R163" s="217"/>
    </row>
    <row r="164" spans="1:55" ht="30.75" customHeight="1" x14ac:dyDescent="0.3">
      <c r="A164" s="274" t="s">
        <v>127</v>
      </c>
      <c r="B164" s="205" t="s">
        <v>134</v>
      </c>
      <c r="C164" s="120" t="s">
        <v>21</v>
      </c>
      <c r="D164" s="120">
        <v>0</v>
      </c>
      <c r="E164" s="5">
        <v>0</v>
      </c>
      <c r="F164" s="5">
        <v>0</v>
      </c>
      <c r="G164" s="5">
        <v>0</v>
      </c>
      <c r="H164" s="5">
        <v>0</v>
      </c>
      <c r="I164" s="5">
        <v>0</v>
      </c>
      <c r="J164" s="5">
        <v>0</v>
      </c>
      <c r="K164" s="5">
        <v>0</v>
      </c>
      <c r="L164" s="5">
        <v>100</v>
      </c>
      <c r="M164" s="5">
        <v>0</v>
      </c>
      <c r="N164" s="5">
        <v>0</v>
      </c>
      <c r="O164" s="5">
        <v>0</v>
      </c>
      <c r="P164" s="121">
        <f t="shared" si="18"/>
        <v>100</v>
      </c>
      <c r="Q164" s="207">
        <f t="shared" ref="Q164" si="19">+P165/P164</f>
        <v>1</v>
      </c>
      <c r="R164" s="216"/>
    </row>
    <row r="165" spans="1:55" ht="30.75" customHeight="1" thickBot="1" x14ac:dyDescent="0.35">
      <c r="A165" s="275"/>
      <c r="B165" s="206"/>
      <c r="C165" s="61" t="s">
        <v>22</v>
      </c>
      <c r="D165" s="61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100</v>
      </c>
      <c r="M165" s="2">
        <v>0</v>
      </c>
      <c r="N165" s="2">
        <v>0</v>
      </c>
      <c r="O165" s="2">
        <v>0</v>
      </c>
      <c r="P165" s="125">
        <f t="shared" si="18"/>
        <v>100</v>
      </c>
      <c r="Q165" s="208"/>
      <c r="R165" s="217"/>
    </row>
    <row r="166" spans="1:55" ht="30" customHeight="1" x14ac:dyDescent="0.3">
      <c r="A166" s="274" t="s">
        <v>128</v>
      </c>
      <c r="B166" s="205" t="s">
        <v>160</v>
      </c>
      <c r="C166" s="120" t="s">
        <v>21</v>
      </c>
      <c r="D166" s="120">
        <v>0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0</v>
      </c>
      <c r="K166" s="5">
        <v>0</v>
      </c>
      <c r="L166" s="5">
        <v>100</v>
      </c>
      <c r="M166" s="5">
        <v>0</v>
      </c>
      <c r="N166" s="5">
        <v>0</v>
      </c>
      <c r="O166" s="5">
        <v>0</v>
      </c>
      <c r="P166" s="121">
        <f t="shared" ref="P166:P169" si="20">SUM(D166:O166)</f>
        <v>100</v>
      </c>
      <c r="Q166" s="207">
        <f t="shared" ref="Q166" si="21">+P167/P166</f>
        <v>1</v>
      </c>
      <c r="R166" s="216"/>
    </row>
    <row r="167" spans="1:55" ht="33" customHeight="1" thickBot="1" x14ac:dyDescent="0.35">
      <c r="A167" s="275"/>
      <c r="B167" s="206"/>
      <c r="C167" s="61" t="s">
        <v>22</v>
      </c>
      <c r="D167" s="61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100</v>
      </c>
      <c r="M167" s="2">
        <v>0</v>
      </c>
      <c r="N167" s="2">
        <v>0</v>
      </c>
      <c r="O167" s="2">
        <v>0</v>
      </c>
      <c r="P167" s="125">
        <f t="shared" si="20"/>
        <v>100</v>
      </c>
      <c r="Q167" s="208"/>
      <c r="R167" s="217"/>
    </row>
    <row r="168" spans="1:55" ht="40.5" customHeight="1" x14ac:dyDescent="0.3">
      <c r="A168" s="274" t="s">
        <v>129</v>
      </c>
      <c r="B168" s="205" t="s">
        <v>135</v>
      </c>
      <c r="C168" s="120" t="s">
        <v>21</v>
      </c>
      <c r="D168" s="120">
        <v>0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100</v>
      </c>
      <c r="N168" s="5">
        <v>0</v>
      </c>
      <c r="O168" s="5">
        <v>0</v>
      </c>
      <c r="P168" s="121">
        <f t="shared" si="20"/>
        <v>100</v>
      </c>
      <c r="Q168" s="207">
        <f t="shared" ref="Q168" si="22">+P169/P168</f>
        <v>1</v>
      </c>
      <c r="R168" s="216"/>
    </row>
    <row r="169" spans="1:55" ht="40.5" customHeight="1" thickBot="1" x14ac:dyDescent="0.35">
      <c r="A169" s="275"/>
      <c r="B169" s="206"/>
      <c r="C169" s="61" t="s">
        <v>22</v>
      </c>
      <c r="D169" s="61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100</v>
      </c>
      <c r="N169" s="2">
        <v>0</v>
      </c>
      <c r="O169" s="2">
        <v>0</v>
      </c>
      <c r="P169" s="125">
        <f t="shared" si="20"/>
        <v>100</v>
      </c>
      <c r="Q169" s="208"/>
      <c r="R169" s="217"/>
    </row>
    <row r="170" spans="1:55" ht="40.5" customHeight="1" x14ac:dyDescent="0.3">
      <c r="A170" s="274" t="s">
        <v>131</v>
      </c>
      <c r="B170" s="205" t="s">
        <v>136</v>
      </c>
      <c r="C170" s="120" t="s">
        <v>21</v>
      </c>
      <c r="D170" s="120">
        <v>0</v>
      </c>
      <c r="E170" s="5">
        <v>0</v>
      </c>
      <c r="F170" s="5">
        <v>0</v>
      </c>
      <c r="G170" s="5">
        <v>0</v>
      </c>
      <c r="H170" s="5">
        <v>0</v>
      </c>
      <c r="I170" s="5">
        <v>0</v>
      </c>
      <c r="J170" s="5">
        <v>0</v>
      </c>
      <c r="K170" s="5">
        <v>0</v>
      </c>
      <c r="L170" s="5">
        <v>0</v>
      </c>
      <c r="M170" s="5">
        <v>100</v>
      </c>
      <c r="N170" s="5">
        <v>0</v>
      </c>
      <c r="O170" s="5">
        <v>0</v>
      </c>
      <c r="P170" s="121">
        <f t="shared" ref="P170:P171" si="23">SUM(D170:O170)</f>
        <v>100</v>
      </c>
      <c r="Q170" s="207">
        <f t="shared" ref="Q170" si="24">+P171/P170</f>
        <v>1</v>
      </c>
      <c r="R170" s="216"/>
    </row>
    <row r="171" spans="1:55" ht="40.5" customHeight="1" thickBot="1" x14ac:dyDescent="0.35">
      <c r="A171" s="275"/>
      <c r="B171" s="206"/>
      <c r="C171" s="61" t="s">
        <v>22</v>
      </c>
      <c r="D171" s="61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100</v>
      </c>
      <c r="N171" s="2">
        <v>0</v>
      </c>
      <c r="O171" s="2">
        <v>0</v>
      </c>
      <c r="P171" s="125">
        <f t="shared" si="23"/>
        <v>100</v>
      </c>
      <c r="Q171" s="208"/>
      <c r="R171" s="217"/>
    </row>
    <row r="175" spans="1:55" x14ac:dyDescent="0.3">
      <c r="A175" s="77" t="s">
        <v>156</v>
      </c>
      <c r="S175" s="126"/>
      <c r="T175" s="126"/>
      <c r="U175" s="126"/>
      <c r="V175" s="126"/>
      <c r="W175" s="126"/>
      <c r="X175" s="126"/>
      <c r="Y175" s="126"/>
      <c r="Z175" s="126"/>
      <c r="AA175" s="126"/>
      <c r="AB175" s="126"/>
      <c r="AC175" s="126"/>
      <c r="AD175" s="126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</row>
    <row r="176" spans="1:55" ht="5.25" customHeight="1" x14ac:dyDescent="0.3">
      <c r="A176" s="127"/>
      <c r="S176" s="126"/>
      <c r="T176" s="126"/>
      <c r="U176" s="126"/>
      <c r="V176" s="126"/>
      <c r="W176" s="126"/>
      <c r="X176" s="126"/>
      <c r="Y176" s="126"/>
      <c r="Z176" s="126"/>
      <c r="AA176" s="126"/>
      <c r="AB176" s="126"/>
      <c r="AC176" s="126"/>
      <c r="AD176" s="126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</row>
    <row r="177" spans="1:30" s="50" customFormat="1" ht="15.75" thickBot="1" x14ac:dyDescent="0.35">
      <c r="A177" s="128" t="s">
        <v>77</v>
      </c>
      <c r="B177" s="128"/>
      <c r="C177" s="128"/>
      <c r="D177" s="128"/>
      <c r="E177" s="128"/>
      <c r="F177" s="128"/>
      <c r="G177" s="128"/>
      <c r="H177" s="128"/>
      <c r="I177" s="128"/>
      <c r="S177" s="126"/>
      <c r="T177" s="126"/>
      <c r="U177" s="126"/>
      <c r="V177" s="126"/>
      <c r="W177" s="126"/>
      <c r="X177" s="126"/>
      <c r="Y177" s="126"/>
      <c r="Z177" s="126"/>
      <c r="AA177" s="126"/>
      <c r="AB177" s="126"/>
      <c r="AC177" s="126"/>
      <c r="AD177" s="126"/>
    </row>
    <row r="178" spans="1:30" s="50" customFormat="1" ht="15.75" thickBot="1" x14ac:dyDescent="0.35">
      <c r="A178" s="85" t="s">
        <v>1</v>
      </c>
      <c r="B178" s="86" t="s">
        <v>2</v>
      </c>
      <c r="C178" s="86" t="s">
        <v>3</v>
      </c>
      <c r="D178" s="86" t="s">
        <v>4</v>
      </c>
      <c r="E178" s="86" t="s">
        <v>5</v>
      </c>
      <c r="F178" s="86" t="s">
        <v>6</v>
      </c>
      <c r="G178" s="86" t="s">
        <v>7</v>
      </c>
      <c r="H178" s="86" t="s">
        <v>8</v>
      </c>
      <c r="I178" s="86" t="s">
        <v>9</v>
      </c>
      <c r="J178" s="86" t="s">
        <v>10</v>
      </c>
      <c r="K178" s="86" t="s">
        <v>11</v>
      </c>
      <c r="L178" s="86" t="s">
        <v>12</v>
      </c>
      <c r="M178" s="86" t="s">
        <v>13</v>
      </c>
      <c r="N178" s="86" t="s">
        <v>14</v>
      </c>
      <c r="O178" s="86" t="s">
        <v>15</v>
      </c>
      <c r="P178" s="86" t="s">
        <v>16</v>
      </c>
      <c r="Q178" s="87" t="s">
        <v>17</v>
      </c>
      <c r="R178" s="88" t="s">
        <v>29</v>
      </c>
      <c r="S178" s="126"/>
      <c r="T178" s="126"/>
      <c r="U178" s="126"/>
      <c r="V178" s="126"/>
      <c r="W178" s="126"/>
      <c r="X178" s="126"/>
      <c r="Y178" s="126"/>
      <c r="Z178" s="126"/>
      <c r="AA178" s="126"/>
      <c r="AB178" s="126"/>
      <c r="AC178" s="126"/>
      <c r="AD178" s="126"/>
    </row>
    <row r="179" spans="1:30" s="50" customFormat="1" ht="51.75" customHeight="1" x14ac:dyDescent="0.3">
      <c r="A179" s="260" t="s">
        <v>137</v>
      </c>
      <c r="B179" s="262" t="s">
        <v>139</v>
      </c>
      <c r="C179" s="129" t="s">
        <v>21</v>
      </c>
      <c r="D179" s="29">
        <v>0</v>
      </c>
      <c r="E179" s="29">
        <v>1</v>
      </c>
      <c r="F179" s="29">
        <v>0</v>
      </c>
      <c r="G179" s="29">
        <v>0</v>
      </c>
      <c r="H179" s="29">
        <v>1</v>
      </c>
      <c r="I179" s="29">
        <v>0</v>
      </c>
      <c r="J179" s="29">
        <v>0</v>
      </c>
      <c r="K179" s="29">
        <v>1</v>
      </c>
      <c r="L179" s="6">
        <v>1</v>
      </c>
      <c r="M179" s="6">
        <v>1</v>
      </c>
      <c r="N179" s="6">
        <v>0</v>
      </c>
      <c r="O179" s="6">
        <v>0</v>
      </c>
      <c r="P179" s="131">
        <f t="shared" ref="P179:P182" si="25">SUM(D179:O179)</f>
        <v>5</v>
      </c>
      <c r="Q179" s="264">
        <f>+P180/P179</f>
        <v>1</v>
      </c>
      <c r="R179" s="272"/>
      <c r="S179" s="126"/>
      <c r="T179" s="126"/>
      <c r="U179" s="126"/>
      <c r="V179" s="126"/>
      <c r="W179" s="126"/>
      <c r="X179" s="126"/>
      <c r="Y179" s="126"/>
      <c r="Z179" s="126"/>
      <c r="AA179" s="126"/>
      <c r="AB179" s="126"/>
      <c r="AC179" s="126"/>
      <c r="AD179" s="126"/>
    </row>
    <row r="180" spans="1:30" s="50" customFormat="1" ht="51.75" customHeight="1" thickBot="1" x14ac:dyDescent="0.35">
      <c r="A180" s="261"/>
      <c r="B180" s="263"/>
      <c r="C180" s="101" t="s">
        <v>22</v>
      </c>
      <c r="D180" s="30">
        <v>0</v>
      </c>
      <c r="E180" s="30">
        <v>1</v>
      </c>
      <c r="F180" s="30">
        <v>0</v>
      </c>
      <c r="G180" s="30">
        <v>1</v>
      </c>
      <c r="H180" s="30">
        <v>1</v>
      </c>
      <c r="I180" s="30">
        <v>0</v>
      </c>
      <c r="J180" s="30">
        <v>0</v>
      </c>
      <c r="K180" s="30">
        <v>0</v>
      </c>
      <c r="L180" s="7">
        <v>0</v>
      </c>
      <c r="M180" s="7">
        <v>0</v>
      </c>
      <c r="N180" s="7">
        <v>0</v>
      </c>
      <c r="O180" s="7">
        <v>2</v>
      </c>
      <c r="P180" s="132">
        <f t="shared" si="25"/>
        <v>5</v>
      </c>
      <c r="Q180" s="265"/>
      <c r="R180" s="273"/>
      <c r="S180" s="126"/>
      <c r="T180" s="126"/>
      <c r="U180" s="126"/>
      <c r="V180" s="126"/>
      <c r="W180" s="126"/>
      <c r="X180" s="126"/>
      <c r="Y180" s="126"/>
      <c r="Z180" s="126"/>
      <c r="AA180" s="126"/>
      <c r="AB180" s="126"/>
      <c r="AC180" s="126"/>
      <c r="AD180" s="126"/>
    </row>
    <row r="181" spans="1:30" s="50" customFormat="1" ht="35.25" customHeight="1" x14ac:dyDescent="0.3">
      <c r="A181" s="260" t="s">
        <v>138</v>
      </c>
      <c r="B181" s="262" t="s">
        <v>78</v>
      </c>
      <c r="C181" s="130" t="s">
        <v>21</v>
      </c>
      <c r="D181" s="29">
        <v>1</v>
      </c>
      <c r="E181" s="29">
        <v>0</v>
      </c>
      <c r="F181" s="29">
        <v>0</v>
      </c>
      <c r="G181" s="29">
        <v>1</v>
      </c>
      <c r="H181" s="29">
        <v>0</v>
      </c>
      <c r="I181" s="29">
        <v>0</v>
      </c>
      <c r="J181" s="29">
        <v>1</v>
      </c>
      <c r="K181" s="29">
        <v>0</v>
      </c>
      <c r="L181" s="6">
        <v>1</v>
      </c>
      <c r="M181" s="6">
        <v>1</v>
      </c>
      <c r="N181" s="6">
        <v>0</v>
      </c>
      <c r="O181" s="6">
        <v>0</v>
      </c>
      <c r="P181" s="131">
        <f t="shared" si="25"/>
        <v>5</v>
      </c>
      <c r="Q181" s="264">
        <f>+P182/P181</f>
        <v>1</v>
      </c>
      <c r="R181" s="266"/>
      <c r="S181" s="126"/>
      <c r="T181" s="126"/>
      <c r="U181" s="126"/>
      <c r="V181" s="126"/>
      <c r="W181" s="126"/>
      <c r="X181" s="126"/>
      <c r="Y181" s="126"/>
      <c r="Z181" s="126"/>
      <c r="AA181" s="126"/>
      <c r="AB181" s="126"/>
      <c r="AC181" s="126"/>
      <c r="AD181" s="126"/>
    </row>
    <row r="182" spans="1:30" s="50" customFormat="1" ht="39.75" customHeight="1" thickBot="1" x14ac:dyDescent="0.35">
      <c r="A182" s="261"/>
      <c r="B182" s="263"/>
      <c r="C182" s="101" t="s">
        <v>22</v>
      </c>
      <c r="D182" s="30">
        <v>1</v>
      </c>
      <c r="E182" s="30">
        <v>0</v>
      </c>
      <c r="F182" s="30">
        <v>0</v>
      </c>
      <c r="G182" s="30">
        <v>1</v>
      </c>
      <c r="H182" s="30">
        <v>0</v>
      </c>
      <c r="I182" s="30">
        <v>1</v>
      </c>
      <c r="J182" s="30">
        <v>0</v>
      </c>
      <c r="K182" s="30">
        <v>0</v>
      </c>
      <c r="L182" s="7">
        <v>0</v>
      </c>
      <c r="M182" s="7">
        <v>1</v>
      </c>
      <c r="N182" s="7">
        <v>1</v>
      </c>
      <c r="O182" s="7">
        <v>0</v>
      </c>
      <c r="P182" s="133">
        <f t="shared" si="25"/>
        <v>5</v>
      </c>
      <c r="Q182" s="265"/>
      <c r="R182" s="267"/>
      <c r="S182" s="126"/>
      <c r="T182" s="126"/>
      <c r="U182" s="126"/>
      <c r="V182" s="126"/>
      <c r="W182" s="126"/>
      <c r="X182" s="126"/>
      <c r="Y182" s="126"/>
      <c r="Z182" s="126"/>
      <c r="AA182" s="126"/>
      <c r="AB182" s="126"/>
      <c r="AC182" s="126"/>
      <c r="AD182" s="126"/>
    </row>
    <row r="183" spans="1:30" s="50" customFormat="1" ht="15.75" x14ac:dyDescent="0.3">
      <c r="A183" s="67"/>
      <c r="B183" s="63"/>
      <c r="C183" s="64"/>
      <c r="D183" s="31"/>
      <c r="E183" s="31"/>
      <c r="F183" s="31"/>
      <c r="G183" s="32"/>
      <c r="H183" s="32"/>
      <c r="I183" s="32"/>
      <c r="J183" s="32"/>
      <c r="K183" s="32"/>
      <c r="L183" s="9"/>
      <c r="M183" s="9"/>
      <c r="N183" s="9"/>
      <c r="O183" s="64"/>
      <c r="P183" s="65"/>
      <c r="Q183" s="82"/>
      <c r="R183" s="33"/>
      <c r="S183" s="126"/>
      <c r="T183" s="126"/>
      <c r="U183" s="126"/>
      <c r="V183" s="126"/>
      <c r="W183" s="126"/>
      <c r="X183" s="126"/>
      <c r="Y183" s="126"/>
      <c r="Z183" s="126"/>
      <c r="AA183" s="126"/>
      <c r="AB183" s="126"/>
      <c r="AC183" s="126"/>
      <c r="AD183" s="126"/>
    </row>
    <row r="184" spans="1:30" s="50" customFormat="1" ht="15.75" x14ac:dyDescent="0.3">
      <c r="A184" s="67"/>
      <c r="B184" s="63"/>
      <c r="C184" s="64"/>
      <c r="D184" s="31"/>
      <c r="E184" s="31"/>
      <c r="F184" s="31"/>
      <c r="G184" s="32"/>
      <c r="H184" s="32"/>
      <c r="I184" s="32"/>
      <c r="J184" s="32"/>
      <c r="K184" s="32"/>
      <c r="L184" s="9"/>
      <c r="M184" s="9"/>
      <c r="N184" s="9"/>
      <c r="O184" s="64"/>
      <c r="P184" s="65"/>
      <c r="Q184" s="82"/>
      <c r="R184" s="33"/>
      <c r="S184" s="126"/>
      <c r="T184" s="126"/>
      <c r="U184" s="126"/>
      <c r="V184" s="126"/>
      <c r="W184" s="126"/>
      <c r="X184" s="126"/>
      <c r="Y184" s="126"/>
      <c r="Z184" s="126"/>
      <c r="AA184" s="126"/>
      <c r="AB184" s="126"/>
      <c r="AC184" s="126"/>
      <c r="AD184" s="126"/>
    </row>
    <row r="185" spans="1:30" s="50" customFormat="1" ht="16.5" thickBot="1" x14ac:dyDescent="0.35">
      <c r="A185" s="128" t="s">
        <v>79</v>
      </c>
      <c r="B185" s="128"/>
      <c r="C185" s="128"/>
      <c r="D185" s="24"/>
      <c r="E185" s="24"/>
      <c r="F185" s="24"/>
      <c r="G185" s="24"/>
      <c r="H185" s="24"/>
      <c r="I185" s="24"/>
      <c r="J185" s="27"/>
      <c r="K185" s="27"/>
      <c r="L185"/>
      <c r="M185"/>
      <c r="N185"/>
      <c r="R185" s="27"/>
      <c r="S185" s="126"/>
      <c r="T185" s="126"/>
      <c r="U185" s="126"/>
      <c r="V185" s="126"/>
      <c r="W185" s="126"/>
      <c r="X185" s="126"/>
      <c r="Y185" s="126"/>
      <c r="Z185" s="126"/>
      <c r="AA185" s="126"/>
      <c r="AB185" s="126"/>
      <c r="AC185" s="126"/>
      <c r="AD185" s="126"/>
    </row>
    <row r="186" spans="1:30" s="50" customFormat="1" ht="33" customHeight="1" thickBot="1" x14ac:dyDescent="0.35">
      <c r="A186" s="85" t="s">
        <v>1</v>
      </c>
      <c r="B186" s="86" t="s">
        <v>2</v>
      </c>
      <c r="C186" s="134" t="s">
        <v>3</v>
      </c>
      <c r="D186" s="25" t="s">
        <v>4</v>
      </c>
      <c r="E186" s="179" t="s">
        <v>5</v>
      </c>
      <c r="F186" s="179" t="s">
        <v>6</v>
      </c>
      <c r="G186" s="179" t="s">
        <v>7</v>
      </c>
      <c r="H186" s="179" t="s">
        <v>8</v>
      </c>
      <c r="I186" s="179" t="s">
        <v>9</v>
      </c>
      <c r="J186" s="179" t="s">
        <v>10</v>
      </c>
      <c r="K186" s="25" t="s">
        <v>11</v>
      </c>
      <c r="L186" s="25" t="s">
        <v>13</v>
      </c>
      <c r="M186" s="25" t="s">
        <v>13</v>
      </c>
      <c r="N186" s="25" t="s">
        <v>14</v>
      </c>
      <c r="O186" s="134" t="s">
        <v>15</v>
      </c>
      <c r="P186" s="134" t="s">
        <v>16</v>
      </c>
      <c r="Q186" s="87" t="s">
        <v>17</v>
      </c>
      <c r="R186" s="22" t="s">
        <v>29</v>
      </c>
      <c r="S186" s="126"/>
      <c r="T186" s="126"/>
      <c r="U186" s="126"/>
      <c r="V186" s="126"/>
      <c r="W186" s="126"/>
      <c r="X186" s="126"/>
      <c r="Y186" s="126"/>
      <c r="Z186" s="126"/>
      <c r="AA186" s="126"/>
      <c r="AB186" s="126"/>
      <c r="AC186" s="126"/>
      <c r="AD186" s="126"/>
    </row>
    <row r="187" spans="1:30" s="50" customFormat="1" ht="36" customHeight="1" x14ac:dyDescent="0.3">
      <c r="A187" s="260" t="s">
        <v>140</v>
      </c>
      <c r="B187" s="268" t="s">
        <v>143</v>
      </c>
      <c r="C187" s="135" t="s">
        <v>21</v>
      </c>
      <c r="D187" s="34">
        <v>1</v>
      </c>
      <c r="E187" s="28">
        <v>0</v>
      </c>
      <c r="F187" s="28">
        <v>0</v>
      </c>
      <c r="G187" s="28">
        <v>0</v>
      </c>
      <c r="H187" s="28">
        <v>0</v>
      </c>
      <c r="I187" s="28">
        <v>0</v>
      </c>
      <c r="J187" s="28">
        <v>0</v>
      </c>
      <c r="K187" s="34">
        <v>1</v>
      </c>
      <c r="L187" s="182">
        <v>0</v>
      </c>
      <c r="M187" s="182">
        <v>0</v>
      </c>
      <c r="N187" s="182">
        <v>0</v>
      </c>
      <c r="O187" s="182">
        <v>0</v>
      </c>
      <c r="P187" s="136">
        <f t="shared" ref="P187:P192" si="26">SUM(D187:O187)</f>
        <v>2</v>
      </c>
      <c r="Q187" s="270">
        <f>+P188/P187</f>
        <v>1</v>
      </c>
      <c r="R187" s="272"/>
      <c r="S187" s="126"/>
      <c r="T187" s="126"/>
      <c r="U187" s="126"/>
      <c r="V187" s="126"/>
      <c r="W187" s="126"/>
      <c r="X187" s="126"/>
      <c r="Y187" s="126"/>
      <c r="Z187" s="126"/>
      <c r="AA187" s="126"/>
      <c r="AB187" s="126"/>
      <c r="AC187" s="126"/>
      <c r="AD187" s="126"/>
    </row>
    <row r="188" spans="1:30" s="50" customFormat="1" ht="36" customHeight="1" thickBot="1" x14ac:dyDescent="0.35">
      <c r="A188" s="261"/>
      <c r="B188" s="269"/>
      <c r="C188" s="101" t="s">
        <v>22</v>
      </c>
      <c r="D188" s="30">
        <v>1</v>
      </c>
      <c r="E188" s="28">
        <v>0</v>
      </c>
      <c r="F188" s="28">
        <v>0</v>
      </c>
      <c r="G188" s="28">
        <v>0</v>
      </c>
      <c r="H188" s="28">
        <v>0</v>
      </c>
      <c r="I188" s="28">
        <v>0</v>
      </c>
      <c r="J188" s="28">
        <v>0</v>
      </c>
      <c r="K188" s="30">
        <v>0</v>
      </c>
      <c r="L188" s="7">
        <v>1</v>
      </c>
      <c r="M188" s="7">
        <v>0</v>
      </c>
      <c r="N188" s="7">
        <v>0</v>
      </c>
      <c r="O188" s="7">
        <v>0</v>
      </c>
      <c r="P188" s="133">
        <f t="shared" si="26"/>
        <v>2</v>
      </c>
      <c r="Q188" s="271"/>
      <c r="R188" s="273"/>
      <c r="S188" s="126"/>
      <c r="T188" s="126"/>
      <c r="U188" s="126"/>
      <c r="V188" s="126"/>
      <c r="W188" s="126"/>
      <c r="X188" s="126"/>
      <c r="Y188" s="126"/>
      <c r="Z188" s="126"/>
      <c r="AA188" s="126"/>
      <c r="AB188" s="126"/>
      <c r="AC188" s="126"/>
      <c r="AD188" s="126"/>
    </row>
    <row r="189" spans="1:30" s="126" customFormat="1" ht="33" customHeight="1" x14ac:dyDescent="0.3">
      <c r="A189" s="260" t="s">
        <v>142</v>
      </c>
      <c r="B189" s="268" t="s">
        <v>145</v>
      </c>
      <c r="C189" s="130" t="s">
        <v>21</v>
      </c>
      <c r="D189" s="29">
        <v>0</v>
      </c>
      <c r="E189" s="29">
        <v>0</v>
      </c>
      <c r="F189" s="29">
        <v>0</v>
      </c>
      <c r="G189" s="29">
        <v>0</v>
      </c>
      <c r="H189" s="29">
        <v>0</v>
      </c>
      <c r="I189" s="29">
        <v>1</v>
      </c>
      <c r="J189" s="29">
        <v>0</v>
      </c>
      <c r="K189" s="29">
        <v>0</v>
      </c>
      <c r="L189" s="6">
        <v>0</v>
      </c>
      <c r="M189" s="6">
        <v>0</v>
      </c>
      <c r="N189" s="6">
        <v>0</v>
      </c>
      <c r="O189" s="6">
        <v>0</v>
      </c>
      <c r="P189" s="60">
        <f t="shared" si="26"/>
        <v>1</v>
      </c>
      <c r="Q189" s="270">
        <f>+P190/P189</f>
        <v>1</v>
      </c>
      <c r="R189" s="272"/>
    </row>
    <row r="190" spans="1:30" s="126" customFormat="1" ht="33" customHeight="1" thickBot="1" x14ac:dyDescent="0.35">
      <c r="A190" s="261"/>
      <c r="B190" s="269"/>
      <c r="C190" s="101" t="s">
        <v>22</v>
      </c>
      <c r="D190" s="180">
        <v>0</v>
      </c>
      <c r="E190" s="180">
        <v>0</v>
      </c>
      <c r="F190" s="180">
        <v>0</v>
      </c>
      <c r="G190" s="180">
        <v>0</v>
      </c>
      <c r="H190" s="180">
        <v>0</v>
      </c>
      <c r="I190" s="180">
        <v>0</v>
      </c>
      <c r="J190" s="30">
        <v>0</v>
      </c>
      <c r="K190" s="30">
        <v>0</v>
      </c>
      <c r="L190" s="7">
        <v>0</v>
      </c>
      <c r="M190" s="7">
        <v>0</v>
      </c>
      <c r="N190" s="7">
        <v>0</v>
      </c>
      <c r="O190" s="7">
        <v>1</v>
      </c>
      <c r="P190" s="133">
        <f t="shared" si="26"/>
        <v>1</v>
      </c>
      <c r="Q190" s="271"/>
      <c r="R190" s="273"/>
    </row>
    <row r="191" spans="1:30" s="126" customFormat="1" ht="37.5" customHeight="1" x14ac:dyDescent="0.3">
      <c r="A191" s="276" t="s">
        <v>141</v>
      </c>
      <c r="B191" s="277" t="s">
        <v>144</v>
      </c>
      <c r="C191" s="129" t="s">
        <v>21</v>
      </c>
      <c r="D191" s="28">
        <v>0</v>
      </c>
      <c r="E191" s="28">
        <v>0</v>
      </c>
      <c r="F191" s="28">
        <v>0</v>
      </c>
      <c r="G191" s="28">
        <v>0</v>
      </c>
      <c r="H191" s="28">
        <v>0</v>
      </c>
      <c r="I191" s="28">
        <v>2</v>
      </c>
      <c r="J191" s="28">
        <v>0</v>
      </c>
      <c r="K191" s="28">
        <v>0</v>
      </c>
      <c r="L191" s="181">
        <v>0</v>
      </c>
      <c r="M191" s="181">
        <v>0</v>
      </c>
      <c r="N191" s="181">
        <v>0</v>
      </c>
      <c r="O191" s="181">
        <v>2</v>
      </c>
      <c r="P191" s="137">
        <f t="shared" si="26"/>
        <v>4</v>
      </c>
      <c r="Q191" s="278">
        <f>+P192/P191</f>
        <v>1</v>
      </c>
      <c r="R191" s="272"/>
    </row>
    <row r="192" spans="1:30" s="126" customFormat="1" ht="37.5" customHeight="1" thickBot="1" x14ac:dyDescent="0.35">
      <c r="A192" s="261"/>
      <c r="B192" s="269"/>
      <c r="C192" s="101" t="s">
        <v>22</v>
      </c>
      <c r="D192" s="30">
        <v>0</v>
      </c>
      <c r="E192" s="30">
        <v>0</v>
      </c>
      <c r="F192" s="30">
        <v>0</v>
      </c>
      <c r="G192" s="30">
        <v>0</v>
      </c>
      <c r="H192" s="30">
        <v>0</v>
      </c>
      <c r="I192" s="30">
        <v>1</v>
      </c>
      <c r="J192" s="30">
        <v>0</v>
      </c>
      <c r="K192" s="30">
        <v>1</v>
      </c>
      <c r="L192" s="7">
        <v>0</v>
      </c>
      <c r="M192" s="7">
        <v>0</v>
      </c>
      <c r="N192" s="7">
        <v>1</v>
      </c>
      <c r="O192" s="7">
        <v>1</v>
      </c>
      <c r="P192" s="133">
        <f t="shared" si="26"/>
        <v>4</v>
      </c>
      <c r="Q192" s="271"/>
      <c r="R192" s="273"/>
    </row>
    <row r="193" spans="1:55" s="126" customFormat="1" ht="15.75" x14ac:dyDescent="0.3">
      <c r="A193" s="67"/>
      <c r="B193" s="63"/>
      <c r="C193" s="64"/>
      <c r="D193" s="31"/>
      <c r="E193" s="31"/>
      <c r="F193" s="31"/>
      <c r="G193" s="31"/>
      <c r="H193" s="31"/>
      <c r="I193" s="31"/>
      <c r="J193" s="31"/>
      <c r="K193" s="31"/>
      <c r="L193" s="9"/>
      <c r="M193" s="9"/>
      <c r="N193" s="9"/>
      <c r="O193" s="9"/>
      <c r="P193" s="65"/>
      <c r="Q193" s="82"/>
      <c r="R193" s="33"/>
    </row>
    <row r="194" spans="1:55" s="126" customFormat="1" ht="15.75" x14ac:dyDescent="0.3">
      <c r="A194" s="67"/>
      <c r="B194" s="63"/>
      <c r="C194" s="64"/>
      <c r="D194" s="31"/>
      <c r="E194" s="31"/>
      <c r="F194" s="31"/>
      <c r="G194" s="31"/>
      <c r="H194" s="31"/>
      <c r="I194" s="31"/>
      <c r="J194" s="31"/>
      <c r="K194" s="31"/>
      <c r="L194" s="9"/>
      <c r="M194" s="9"/>
      <c r="N194" s="9"/>
      <c r="O194" s="9"/>
      <c r="P194" s="65"/>
      <c r="Q194" s="82"/>
      <c r="R194" s="33"/>
    </row>
    <row r="195" spans="1:55" ht="16.5" thickBot="1" x14ac:dyDescent="0.35">
      <c r="A195" s="138" t="s">
        <v>80</v>
      </c>
      <c r="B195" s="139"/>
      <c r="C195" s="140"/>
      <c r="D195" s="35"/>
      <c r="E195" s="35"/>
      <c r="F195" s="35"/>
      <c r="G195" s="37"/>
      <c r="H195" s="37"/>
      <c r="I195" s="37"/>
      <c r="J195" s="37"/>
      <c r="K195" s="37"/>
      <c r="L195" s="184"/>
      <c r="M195" s="184"/>
      <c r="N195" s="184"/>
      <c r="O195" s="184"/>
      <c r="P195" s="141"/>
      <c r="Q195" s="142"/>
      <c r="R195" s="36"/>
      <c r="S195" s="126"/>
      <c r="T195" s="126"/>
      <c r="U195" s="126"/>
      <c r="V195" s="126"/>
      <c r="W195" s="126"/>
      <c r="X195" s="126"/>
      <c r="Y195" s="126"/>
      <c r="Z195" s="126"/>
      <c r="AA195" s="126"/>
      <c r="AB195" s="126"/>
      <c r="AC195" s="126"/>
      <c r="AD195" s="126"/>
      <c r="AE195" s="50"/>
      <c r="AF195" s="50"/>
      <c r="AG195" s="50"/>
      <c r="AH195" s="50"/>
      <c r="AI195" s="50"/>
      <c r="AJ195" s="50"/>
      <c r="AK195" s="50"/>
      <c r="AL195" s="50"/>
      <c r="AM195" s="50"/>
      <c r="AN195" s="50"/>
      <c r="AO195" s="50"/>
      <c r="AP195" s="50"/>
      <c r="AQ195" s="50"/>
      <c r="AR195" s="50"/>
      <c r="AS195" s="50"/>
      <c r="AT195" s="50"/>
      <c r="AU195" s="50"/>
      <c r="AV195" s="50"/>
      <c r="AW195" s="50"/>
      <c r="AX195" s="50"/>
      <c r="AY195" s="50"/>
      <c r="AZ195" s="50"/>
      <c r="BA195" s="50"/>
      <c r="BB195" s="50"/>
      <c r="BC195" s="50"/>
    </row>
    <row r="196" spans="1:55" ht="33" customHeight="1" thickBot="1" x14ac:dyDescent="0.35">
      <c r="A196" s="85" t="s">
        <v>1</v>
      </c>
      <c r="B196" s="86" t="s">
        <v>2</v>
      </c>
      <c r="C196" s="86" t="s">
        <v>3</v>
      </c>
      <c r="D196" s="21" t="s">
        <v>4</v>
      </c>
      <c r="E196" s="21" t="s">
        <v>5</v>
      </c>
      <c r="F196" s="21" t="s">
        <v>6</v>
      </c>
      <c r="G196" s="21" t="s">
        <v>7</v>
      </c>
      <c r="H196" s="21" t="s">
        <v>8</v>
      </c>
      <c r="I196" s="21" t="s">
        <v>9</v>
      </c>
      <c r="J196" s="21" t="s">
        <v>10</v>
      </c>
      <c r="K196" s="21" t="s">
        <v>11</v>
      </c>
      <c r="L196" s="21" t="s">
        <v>13</v>
      </c>
      <c r="M196" s="21" t="s">
        <v>13</v>
      </c>
      <c r="N196" s="21" t="s">
        <v>14</v>
      </c>
      <c r="O196" s="21" t="s">
        <v>15</v>
      </c>
      <c r="P196" s="86" t="s">
        <v>16</v>
      </c>
      <c r="Q196" s="87" t="s">
        <v>17</v>
      </c>
      <c r="R196" s="22" t="s">
        <v>29</v>
      </c>
      <c r="S196" s="126"/>
      <c r="T196" s="126"/>
      <c r="U196" s="126"/>
      <c r="V196" s="126"/>
      <c r="W196" s="126"/>
      <c r="X196" s="126"/>
      <c r="Y196" s="126"/>
      <c r="Z196" s="126"/>
      <c r="AA196" s="126"/>
      <c r="AB196" s="126"/>
      <c r="AC196" s="126"/>
      <c r="AD196" s="126"/>
      <c r="AE196" s="50"/>
      <c r="AF196" s="50"/>
      <c r="AG196" s="50"/>
      <c r="AH196" s="50"/>
      <c r="AI196" s="50"/>
      <c r="AJ196" s="50"/>
      <c r="AK196" s="50"/>
      <c r="AL196" s="50"/>
      <c r="AM196" s="50"/>
      <c r="AN196" s="50"/>
      <c r="AO196" s="50"/>
      <c r="AP196" s="50"/>
      <c r="AQ196" s="50"/>
      <c r="AR196" s="50"/>
      <c r="AS196" s="50"/>
      <c r="AT196" s="50"/>
      <c r="AU196" s="50"/>
      <c r="AV196" s="50"/>
      <c r="AW196" s="50"/>
      <c r="AX196" s="50"/>
      <c r="AY196" s="50"/>
      <c r="AZ196" s="50"/>
      <c r="BA196" s="50"/>
      <c r="BB196" s="50"/>
      <c r="BC196" s="50"/>
    </row>
    <row r="197" spans="1:55" ht="49.5" customHeight="1" x14ac:dyDescent="0.3">
      <c r="A197" s="279" t="s">
        <v>146</v>
      </c>
      <c r="B197" s="281" t="s">
        <v>76</v>
      </c>
      <c r="C197" s="129" t="s">
        <v>21</v>
      </c>
      <c r="D197" s="181">
        <v>0</v>
      </c>
      <c r="E197" s="181">
        <v>0</v>
      </c>
      <c r="F197" s="181">
        <v>0</v>
      </c>
      <c r="G197" s="181">
        <v>0</v>
      </c>
      <c r="H197" s="181">
        <v>38</v>
      </c>
      <c r="I197" s="181">
        <v>0</v>
      </c>
      <c r="J197" s="181">
        <v>0</v>
      </c>
      <c r="K197" s="181">
        <v>0</v>
      </c>
      <c r="L197" s="181">
        <v>0</v>
      </c>
      <c r="M197" s="181">
        <v>0</v>
      </c>
      <c r="N197" s="181">
        <v>0</v>
      </c>
      <c r="O197" s="181">
        <v>0</v>
      </c>
      <c r="P197" s="129">
        <f>+D197+G197+K197+O197+E197+F197+H197+I197+J197+L197+M197</f>
        <v>38</v>
      </c>
      <c r="Q197" s="283">
        <f>+P198/P197</f>
        <v>1.2105263157894737</v>
      </c>
      <c r="R197" s="266"/>
      <c r="S197" s="126"/>
      <c r="T197" s="126"/>
      <c r="U197" s="126"/>
      <c r="V197" s="126"/>
      <c r="W197" s="126"/>
      <c r="X197" s="126"/>
      <c r="Y197" s="126"/>
      <c r="Z197" s="126"/>
      <c r="AA197" s="126"/>
      <c r="AB197" s="126"/>
      <c r="AC197" s="126"/>
      <c r="AD197" s="126"/>
      <c r="AE197" s="50"/>
      <c r="AF197" s="50"/>
      <c r="AG197" s="50"/>
      <c r="AH197" s="50"/>
      <c r="AI197" s="50"/>
      <c r="AJ197" s="50"/>
      <c r="AK197" s="50"/>
      <c r="AL197" s="50"/>
      <c r="AM197" s="50"/>
      <c r="AN197" s="50"/>
      <c r="AO197" s="50"/>
      <c r="AP197" s="50"/>
      <c r="AQ197" s="50"/>
      <c r="AR197" s="50"/>
      <c r="AS197" s="50"/>
      <c r="AT197" s="50"/>
      <c r="AU197" s="50"/>
      <c r="AV197" s="50"/>
      <c r="AW197" s="50"/>
      <c r="AX197" s="50"/>
      <c r="AY197" s="50"/>
      <c r="AZ197" s="50"/>
      <c r="BA197" s="50"/>
      <c r="BB197" s="50"/>
      <c r="BC197" s="50"/>
    </row>
    <row r="198" spans="1:55" ht="49.5" customHeight="1" thickBot="1" x14ac:dyDescent="0.35">
      <c r="A198" s="280"/>
      <c r="B198" s="282"/>
      <c r="C198" s="101" t="s">
        <v>22</v>
      </c>
      <c r="D198" s="7">
        <v>0</v>
      </c>
      <c r="E198" s="7">
        <v>1</v>
      </c>
      <c r="F198" s="7">
        <v>0</v>
      </c>
      <c r="G198" s="7">
        <v>18</v>
      </c>
      <c r="H198" s="7">
        <v>26</v>
      </c>
      <c r="I198" s="7">
        <v>0</v>
      </c>
      <c r="J198" s="7">
        <v>0</v>
      </c>
      <c r="K198" s="7">
        <v>0</v>
      </c>
      <c r="L198" s="7">
        <v>0</v>
      </c>
      <c r="M198" s="7">
        <v>1</v>
      </c>
      <c r="N198" s="7">
        <v>1</v>
      </c>
      <c r="O198" s="7">
        <v>0</v>
      </c>
      <c r="P198" s="135">
        <f>+D198+G198+K198+O198+E198+F198+H198+I198+J198+L198+M198</f>
        <v>46</v>
      </c>
      <c r="Q198" s="284"/>
      <c r="R198" s="267"/>
      <c r="S198" s="126"/>
      <c r="T198" s="126"/>
      <c r="U198" s="126"/>
      <c r="V198" s="126"/>
      <c r="W198" s="126"/>
      <c r="X198" s="126"/>
      <c r="Y198" s="126"/>
      <c r="Z198" s="126"/>
      <c r="AA198" s="126"/>
      <c r="AB198" s="126"/>
      <c r="AC198" s="126"/>
      <c r="AD198" s="126"/>
      <c r="AE198" s="50"/>
      <c r="AF198" s="50"/>
      <c r="AG198" s="50"/>
      <c r="AH198" s="50"/>
      <c r="AI198" s="50"/>
      <c r="AJ198" s="50"/>
      <c r="AK198" s="50"/>
      <c r="AL198" s="50"/>
      <c r="AM198" s="50"/>
      <c r="AN198" s="50"/>
      <c r="AO198" s="50"/>
      <c r="AP198" s="50"/>
      <c r="AQ198" s="50"/>
      <c r="AR198" s="50"/>
      <c r="AS198" s="50"/>
      <c r="AT198" s="50"/>
      <c r="AU198" s="50"/>
      <c r="AV198" s="50"/>
      <c r="AW198" s="50"/>
      <c r="AX198" s="50"/>
      <c r="AY198" s="50"/>
      <c r="AZ198" s="50"/>
      <c r="BA198" s="50"/>
      <c r="BB198" s="50"/>
      <c r="BC198" s="50"/>
    </row>
    <row r="199" spans="1:55" ht="43.5" customHeight="1" x14ac:dyDescent="0.3">
      <c r="A199" s="290" t="s">
        <v>147</v>
      </c>
      <c r="B199" s="292" t="s">
        <v>151</v>
      </c>
      <c r="C199" s="130" t="s">
        <v>21</v>
      </c>
      <c r="D199" s="29">
        <v>0</v>
      </c>
      <c r="E199" s="29">
        <v>0</v>
      </c>
      <c r="F199" s="29">
        <v>0</v>
      </c>
      <c r="G199" s="29">
        <v>0</v>
      </c>
      <c r="H199" s="29">
        <v>0</v>
      </c>
      <c r="I199" s="29">
        <v>0</v>
      </c>
      <c r="J199" s="29">
        <v>0</v>
      </c>
      <c r="K199" s="29">
        <v>0</v>
      </c>
      <c r="L199" s="6">
        <v>0</v>
      </c>
      <c r="M199" s="6">
        <v>0</v>
      </c>
      <c r="N199" s="6">
        <v>0</v>
      </c>
      <c r="O199" s="6">
        <v>0</v>
      </c>
      <c r="P199" s="130">
        <f>+D199+G199+K199+O198+E199+F199+H199+I199+J199</f>
        <v>0</v>
      </c>
      <c r="Q199" s="293" t="e">
        <f>+P200/P199</f>
        <v>#DIV/0!</v>
      </c>
      <c r="R199" s="294" t="s">
        <v>163</v>
      </c>
      <c r="S199" s="126"/>
      <c r="T199" s="126"/>
      <c r="U199" s="126"/>
      <c r="V199" s="126"/>
      <c r="W199" s="126"/>
      <c r="X199" s="126"/>
      <c r="Y199" s="126"/>
      <c r="Z199" s="126"/>
      <c r="AA199" s="126"/>
      <c r="AB199" s="126"/>
      <c r="AC199" s="126"/>
      <c r="AD199" s="126"/>
      <c r="AE199" s="50"/>
      <c r="AF199" s="50"/>
      <c r="AG199" s="50"/>
      <c r="AH199" s="50"/>
      <c r="AI199" s="50"/>
      <c r="AJ199" s="50"/>
      <c r="AK199" s="50"/>
      <c r="AL199" s="50"/>
      <c r="AM199" s="50"/>
      <c r="AN199" s="50"/>
      <c r="AO199" s="50"/>
      <c r="AP199" s="50"/>
      <c r="AQ199" s="50"/>
      <c r="AR199" s="50"/>
      <c r="AS199" s="50"/>
      <c r="AT199" s="50"/>
      <c r="AU199" s="50"/>
      <c r="AV199" s="50"/>
      <c r="AW199" s="50"/>
      <c r="AX199" s="50"/>
      <c r="AY199" s="50"/>
      <c r="AZ199" s="50"/>
      <c r="BA199" s="50"/>
      <c r="BB199" s="50"/>
      <c r="BC199" s="50"/>
    </row>
    <row r="200" spans="1:55" ht="43.5" customHeight="1" thickBot="1" x14ac:dyDescent="0.35">
      <c r="A200" s="291"/>
      <c r="B200" s="282"/>
      <c r="C200" s="101" t="s">
        <v>22</v>
      </c>
      <c r="D200" s="30">
        <v>0</v>
      </c>
      <c r="E200" s="30">
        <v>0</v>
      </c>
      <c r="F200" s="30">
        <v>0</v>
      </c>
      <c r="G200" s="30">
        <v>0</v>
      </c>
      <c r="H200" s="30">
        <v>0</v>
      </c>
      <c r="I200" s="30">
        <v>0</v>
      </c>
      <c r="J200" s="30">
        <v>0</v>
      </c>
      <c r="K200" s="30">
        <v>0</v>
      </c>
      <c r="L200" s="7">
        <v>0</v>
      </c>
      <c r="M200" s="7">
        <v>0</v>
      </c>
      <c r="N200" s="7">
        <v>0</v>
      </c>
      <c r="O200" s="7">
        <v>0</v>
      </c>
      <c r="P200" s="101">
        <f>+D200+G200+K200+O199+E200+F200+H200+I200+J200</f>
        <v>0</v>
      </c>
      <c r="Q200" s="284"/>
      <c r="R200" s="295"/>
      <c r="S200" s="126"/>
      <c r="T200" s="286"/>
      <c r="U200" s="286"/>
      <c r="V200" s="286"/>
      <c r="W200" s="143"/>
      <c r="X200" s="143"/>
      <c r="Y200" s="143"/>
      <c r="Z200" s="143"/>
      <c r="AA200" s="143"/>
      <c r="AB200" s="126"/>
      <c r="AC200" s="126"/>
      <c r="AD200" s="126"/>
      <c r="AE200" s="50"/>
      <c r="AF200" s="50"/>
      <c r="AG200" s="50"/>
      <c r="AH200" s="50"/>
      <c r="AI200" s="50"/>
      <c r="AJ200" s="50"/>
      <c r="AK200" s="50"/>
      <c r="AL200" s="50"/>
      <c r="AM200" s="50"/>
      <c r="AN200" s="50"/>
      <c r="AO200" s="50"/>
      <c r="AP200" s="50"/>
      <c r="AQ200" s="50"/>
      <c r="AR200" s="50"/>
      <c r="AS200" s="50"/>
      <c r="AT200" s="50"/>
      <c r="AU200" s="50"/>
      <c r="AV200" s="50"/>
      <c r="AW200" s="50"/>
      <c r="AX200" s="50"/>
      <c r="AY200" s="50"/>
      <c r="AZ200" s="50"/>
      <c r="BA200" s="50"/>
      <c r="BB200" s="50"/>
      <c r="BC200" s="50"/>
    </row>
    <row r="201" spans="1:55" ht="45.75" customHeight="1" x14ac:dyDescent="0.3">
      <c r="A201" s="287" t="s">
        <v>148</v>
      </c>
      <c r="B201" s="281" t="s">
        <v>152</v>
      </c>
      <c r="C201" s="129" t="s">
        <v>21</v>
      </c>
      <c r="D201" s="181">
        <v>2</v>
      </c>
      <c r="E201" s="181">
        <v>1</v>
      </c>
      <c r="F201" s="181">
        <v>0</v>
      </c>
      <c r="G201" s="181">
        <v>0</v>
      </c>
      <c r="H201" s="181">
        <v>0</v>
      </c>
      <c r="I201" s="181">
        <v>1</v>
      </c>
      <c r="J201" s="181">
        <v>0</v>
      </c>
      <c r="K201" s="181">
        <v>2</v>
      </c>
      <c r="L201" s="181">
        <v>0</v>
      </c>
      <c r="M201" s="181">
        <v>2</v>
      </c>
      <c r="N201" s="192">
        <v>1</v>
      </c>
      <c r="O201" s="192">
        <v>0</v>
      </c>
      <c r="P201" s="129">
        <f>+D201+E201++F201+G201+H201+I201+K201+J201+L201+M201+N201+O201</f>
        <v>9</v>
      </c>
      <c r="Q201" s="283">
        <f>+P202/P201</f>
        <v>1</v>
      </c>
      <c r="R201" s="288"/>
      <c r="S201" s="126"/>
      <c r="T201" s="126"/>
      <c r="U201" s="126"/>
      <c r="V201" s="126"/>
      <c r="W201" s="126"/>
      <c r="X201" s="126"/>
      <c r="Y201" s="126"/>
      <c r="Z201" s="126"/>
      <c r="AA201" s="126"/>
      <c r="AB201" s="126"/>
      <c r="AC201" s="126"/>
      <c r="AD201" s="126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50"/>
      <c r="AS201" s="50"/>
      <c r="AT201" s="50"/>
      <c r="AU201" s="50"/>
      <c r="AV201" s="50"/>
      <c r="AW201" s="50"/>
      <c r="AX201" s="50"/>
      <c r="AY201" s="50"/>
      <c r="AZ201" s="50"/>
      <c r="BA201" s="50"/>
      <c r="BB201" s="50"/>
      <c r="BC201" s="50"/>
    </row>
    <row r="202" spans="1:55" ht="45.75" customHeight="1" thickBot="1" x14ac:dyDescent="0.35">
      <c r="A202" s="244"/>
      <c r="B202" s="282"/>
      <c r="C202" s="101" t="s">
        <v>22</v>
      </c>
      <c r="D202" s="7">
        <v>2</v>
      </c>
      <c r="E202" s="7">
        <v>1</v>
      </c>
      <c r="F202" s="7">
        <v>0</v>
      </c>
      <c r="G202" s="7">
        <v>0</v>
      </c>
      <c r="H202" s="7">
        <v>0</v>
      </c>
      <c r="I202" s="7">
        <v>1</v>
      </c>
      <c r="J202" s="7">
        <v>0</v>
      </c>
      <c r="K202" s="7">
        <v>2</v>
      </c>
      <c r="L202" s="7">
        <v>0</v>
      </c>
      <c r="M202" s="7">
        <v>2</v>
      </c>
      <c r="N202" s="185">
        <v>1</v>
      </c>
      <c r="O202" s="185">
        <v>0</v>
      </c>
      <c r="P202" s="101">
        <f>+D202+E202++F202+G202+H202+I202+K202+J202+L202+M202+N202+O202</f>
        <v>9</v>
      </c>
      <c r="Q202" s="284"/>
      <c r="R202" s="289"/>
      <c r="S202" s="126"/>
      <c r="T202" s="286"/>
      <c r="U202" s="286"/>
      <c r="V202" s="286"/>
      <c r="W202" s="143"/>
      <c r="X202" s="143"/>
      <c r="Y202" s="143"/>
      <c r="Z202" s="143"/>
      <c r="AA202" s="143"/>
      <c r="AB202" s="126"/>
      <c r="AC202" s="126"/>
      <c r="AD202" s="126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50"/>
      <c r="AS202" s="50"/>
      <c r="AT202" s="50"/>
      <c r="AU202" s="50"/>
      <c r="AV202" s="50"/>
      <c r="AW202" s="50"/>
      <c r="AX202" s="50"/>
      <c r="AY202" s="50"/>
      <c r="AZ202" s="50"/>
      <c r="BA202" s="50"/>
      <c r="BB202" s="50"/>
      <c r="BC202" s="50"/>
    </row>
    <row r="203" spans="1:55" ht="39.75" customHeight="1" x14ac:dyDescent="0.3">
      <c r="A203" s="290" t="s">
        <v>149</v>
      </c>
      <c r="B203" s="292" t="s">
        <v>153</v>
      </c>
      <c r="C203" s="130" t="s">
        <v>21</v>
      </c>
      <c r="D203" s="6">
        <v>0</v>
      </c>
      <c r="E203" s="6">
        <v>0</v>
      </c>
      <c r="F203" s="6">
        <v>0</v>
      </c>
      <c r="G203" s="6">
        <v>0</v>
      </c>
      <c r="H203" s="6">
        <v>0</v>
      </c>
      <c r="I203" s="6">
        <v>0</v>
      </c>
      <c r="J203" s="6">
        <v>0</v>
      </c>
      <c r="K203" s="6">
        <v>1</v>
      </c>
      <c r="L203" s="6">
        <v>0</v>
      </c>
      <c r="M203" s="6">
        <v>0</v>
      </c>
      <c r="N203" s="6">
        <v>0</v>
      </c>
      <c r="O203" s="6">
        <v>0</v>
      </c>
      <c r="P203" s="130">
        <f>+D203+E203++F203+G203+H203+I203+K203</f>
        <v>1</v>
      </c>
      <c r="Q203" s="293">
        <f>+P204/P203</f>
        <v>1</v>
      </c>
      <c r="R203" s="266"/>
      <c r="S203" s="126"/>
      <c r="T203" s="126"/>
      <c r="U203" s="126"/>
      <c r="V203" s="126"/>
      <c r="W203" s="126"/>
      <c r="X203" s="126"/>
      <c r="Y203" s="126"/>
      <c r="Z203" s="126"/>
      <c r="AA203" s="126"/>
      <c r="AB203" s="126"/>
      <c r="AC203" s="126"/>
      <c r="AD203" s="126"/>
      <c r="AE203" s="50"/>
      <c r="AF203" s="50"/>
      <c r="AG203" s="50"/>
      <c r="AH203" s="50"/>
      <c r="AI203" s="50"/>
      <c r="AJ203" s="50"/>
      <c r="AK203" s="50"/>
      <c r="AL203" s="50"/>
      <c r="AM203" s="50"/>
      <c r="AN203" s="50"/>
      <c r="AO203" s="50"/>
      <c r="AP203" s="50"/>
      <c r="AQ203" s="50"/>
      <c r="AR203" s="50"/>
      <c r="AS203" s="50"/>
      <c r="AT203" s="50"/>
      <c r="AU203" s="50"/>
      <c r="AV203" s="50"/>
      <c r="AW203" s="50"/>
      <c r="AX203" s="50"/>
      <c r="AY203" s="50"/>
      <c r="AZ203" s="50"/>
      <c r="BA203" s="50"/>
      <c r="BB203" s="50"/>
      <c r="BC203" s="50"/>
    </row>
    <row r="204" spans="1:55" ht="39.75" customHeight="1" thickBot="1" x14ac:dyDescent="0.35">
      <c r="A204" s="291"/>
      <c r="B204" s="282"/>
      <c r="C204" s="101" t="s">
        <v>22</v>
      </c>
      <c r="D204" s="7">
        <v>0</v>
      </c>
      <c r="E204" s="7">
        <v>0</v>
      </c>
      <c r="F204" s="188">
        <v>0</v>
      </c>
      <c r="G204" s="7">
        <v>0</v>
      </c>
      <c r="H204" s="7">
        <v>0</v>
      </c>
      <c r="I204" s="7">
        <v>0</v>
      </c>
      <c r="J204" s="7">
        <v>0</v>
      </c>
      <c r="K204" s="7">
        <v>1</v>
      </c>
      <c r="L204" s="7">
        <v>0</v>
      </c>
      <c r="M204" s="7">
        <v>0</v>
      </c>
      <c r="N204" s="7">
        <v>0</v>
      </c>
      <c r="O204" s="7">
        <v>0</v>
      </c>
      <c r="P204" s="101">
        <f>+D204+E204++F204+G204+H204+I204+K204</f>
        <v>1</v>
      </c>
      <c r="Q204" s="284"/>
      <c r="R204" s="267"/>
      <c r="S204" s="126"/>
      <c r="T204" s="286"/>
      <c r="U204" s="286"/>
      <c r="V204" s="286"/>
      <c r="W204" s="143"/>
      <c r="X204" s="143"/>
      <c r="Y204" s="143"/>
      <c r="Z204" s="143"/>
      <c r="AA204" s="143"/>
      <c r="AB204" s="126"/>
      <c r="AC204" s="126"/>
      <c r="AD204" s="126"/>
      <c r="AE204" s="50"/>
      <c r="AF204" s="50"/>
      <c r="AG204" s="50"/>
      <c r="AH204" s="50"/>
      <c r="AI204" s="50"/>
      <c r="AJ204" s="50"/>
      <c r="AK204" s="50"/>
      <c r="AL204" s="50"/>
      <c r="AM204" s="50"/>
      <c r="AN204" s="50"/>
      <c r="AO204" s="50"/>
      <c r="AP204" s="50"/>
      <c r="AQ204" s="50"/>
      <c r="AR204" s="50"/>
      <c r="AS204" s="50"/>
      <c r="AT204" s="50"/>
      <c r="AU204" s="50"/>
      <c r="AV204" s="50"/>
      <c r="AW204" s="50"/>
      <c r="AX204" s="50"/>
      <c r="AY204" s="50"/>
      <c r="AZ204" s="50"/>
      <c r="BA204" s="50"/>
      <c r="BB204" s="50"/>
      <c r="BC204" s="50"/>
    </row>
    <row r="205" spans="1:55" ht="53.25" customHeight="1" x14ac:dyDescent="0.3">
      <c r="A205" s="290" t="s">
        <v>150</v>
      </c>
      <c r="B205" s="292" t="s">
        <v>154</v>
      </c>
      <c r="C205" s="130" t="s">
        <v>21</v>
      </c>
      <c r="D205" s="6">
        <v>6</v>
      </c>
      <c r="E205" s="6">
        <v>0</v>
      </c>
      <c r="F205" s="6">
        <v>0</v>
      </c>
      <c r="G205" s="6">
        <v>6</v>
      </c>
      <c r="H205" s="6">
        <v>0</v>
      </c>
      <c r="I205" s="6">
        <v>0</v>
      </c>
      <c r="J205" s="6">
        <v>6</v>
      </c>
      <c r="K205" s="6">
        <v>0</v>
      </c>
      <c r="L205" s="6">
        <v>0</v>
      </c>
      <c r="M205" s="6">
        <v>6</v>
      </c>
      <c r="N205" s="6">
        <v>0</v>
      </c>
      <c r="O205" s="6">
        <v>0</v>
      </c>
      <c r="P205" s="130">
        <f>+D205+E205+F205+G205+H205+I205+J205+K205+L205+M205+O205</f>
        <v>24</v>
      </c>
      <c r="Q205" s="293">
        <f>+P206/P205</f>
        <v>1</v>
      </c>
      <c r="R205" s="266"/>
      <c r="S205" s="69"/>
      <c r="T205" s="69"/>
      <c r="U205" s="69"/>
      <c r="V205" s="69"/>
      <c r="W205" s="69"/>
      <c r="X205" s="126"/>
      <c r="Y205" s="126"/>
      <c r="Z205" s="126"/>
      <c r="AA205" s="126"/>
      <c r="AB205" s="126"/>
      <c r="AC205" s="126"/>
      <c r="AD205" s="126"/>
      <c r="AE205" s="50"/>
      <c r="AF205" s="50"/>
      <c r="AG205" s="50"/>
      <c r="AH205" s="50"/>
      <c r="AI205" s="50"/>
      <c r="AJ205" s="50"/>
      <c r="AK205" s="50"/>
      <c r="AL205" s="50"/>
      <c r="AM205" s="50"/>
      <c r="AN205" s="50"/>
      <c r="AO205" s="50"/>
      <c r="AP205" s="50"/>
      <c r="AQ205" s="50"/>
      <c r="AR205" s="50"/>
      <c r="AS205" s="50"/>
      <c r="AT205" s="50"/>
      <c r="AU205" s="50"/>
      <c r="AV205" s="50"/>
      <c r="AW205" s="50"/>
      <c r="AX205" s="50"/>
      <c r="AY205" s="50"/>
      <c r="AZ205" s="50"/>
      <c r="BA205" s="50"/>
      <c r="BB205" s="50"/>
      <c r="BC205" s="50"/>
    </row>
    <row r="206" spans="1:55" ht="53.25" customHeight="1" thickBot="1" x14ac:dyDescent="0.35">
      <c r="A206" s="291"/>
      <c r="B206" s="282"/>
      <c r="C206" s="101" t="s">
        <v>22</v>
      </c>
      <c r="D206" s="7">
        <v>6</v>
      </c>
      <c r="E206" s="7">
        <v>0</v>
      </c>
      <c r="F206" s="188">
        <v>0</v>
      </c>
      <c r="G206" s="7">
        <v>6</v>
      </c>
      <c r="H206" s="188">
        <v>0</v>
      </c>
      <c r="I206" s="188">
        <v>0</v>
      </c>
      <c r="J206" s="7">
        <v>6</v>
      </c>
      <c r="K206" s="7">
        <v>0</v>
      </c>
      <c r="L206" s="7">
        <v>0</v>
      </c>
      <c r="M206" s="7">
        <v>6</v>
      </c>
      <c r="N206" s="7">
        <v>0</v>
      </c>
      <c r="O206" s="7">
        <v>0</v>
      </c>
      <c r="P206" s="149">
        <f>+D206+E206+F206+G206+H206+I206+J206+K206+L206+M206+O206</f>
        <v>24</v>
      </c>
      <c r="Q206" s="284"/>
      <c r="R206" s="267"/>
      <c r="S206" s="69"/>
      <c r="T206" s="285"/>
      <c r="U206" s="285"/>
      <c r="V206" s="285"/>
      <c r="W206" s="144"/>
      <c r="X206" s="143"/>
      <c r="Y206" s="143"/>
      <c r="Z206" s="143"/>
      <c r="AA206" s="143"/>
      <c r="AB206" s="126"/>
      <c r="AC206" s="126"/>
      <c r="AD206" s="126"/>
      <c r="AE206" s="50"/>
      <c r="AF206" s="50"/>
      <c r="AG206" s="50"/>
      <c r="AH206" s="50"/>
      <c r="AI206" s="50"/>
      <c r="AJ206" s="50"/>
      <c r="AK206" s="50"/>
      <c r="AL206" s="50"/>
      <c r="AM206" s="50"/>
      <c r="AN206" s="50"/>
      <c r="AO206" s="50"/>
      <c r="AP206" s="50"/>
      <c r="AQ206" s="50"/>
      <c r="AR206" s="50"/>
      <c r="AS206" s="50"/>
      <c r="AT206" s="50"/>
      <c r="AU206" s="50"/>
      <c r="AV206" s="50"/>
      <c r="AW206" s="50"/>
      <c r="AX206" s="50"/>
      <c r="AY206" s="50"/>
      <c r="AZ206" s="50"/>
      <c r="BA206" s="50"/>
      <c r="BB206" s="50"/>
      <c r="BC206" s="50"/>
    </row>
  </sheetData>
  <mergeCells count="230">
    <mergeCell ref="A70:A71"/>
    <mergeCell ref="B70:B71"/>
    <mergeCell ref="Q70:Q71"/>
    <mergeCell ref="R70:R71"/>
    <mergeCell ref="A31:A32"/>
    <mergeCell ref="B31:B32"/>
    <mergeCell ref="Q31:Q32"/>
    <mergeCell ref="R31:R32"/>
    <mergeCell ref="A33:A34"/>
    <mergeCell ref="B33:B34"/>
    <mergeCell ref="Q33:Q34"/>
    <mergeCell ref="R33:R34"/>
    <mergeCell ref="A44:A45"/>
    <mergeCell ref="B44:B45"/>
    <mergeCell ref="Q44:Q45"/>
    <mergeCell ref="R44:R45"/>
    <mergeCell ref="Q51:Q52"/>
    <mergeCell ref="A53:A54"/>
    <mergeCell ref="B53:B54"/>
    <mergeCell ref="Q53:Q54"/>
    <mergeCell ref="R53:R54"/>
    <mergeCell ref="A42:A43"/>
    <mergeCell ref="B42:B43"/>
    <mergeCell ref="Q42:Q43"/>
    <mergeCell ref="T206:V206"/>
    <mergeCell ref="T200:V200"/>
    <mergeCell ref="A201:A202"/>
    <mergeCell ref="B201:B202"/>
    <mergeCell ref="Q201:Q202"/>
    <mergeCell ref="R201:R202"/>
    <mergeCell ref="T202:V202"/>
    <mergeCell ref="A203:A204"/>
    <mergeCell ref="B203:B204"/>
    <mergeCell ref="Q203:Q204"/>
    <mergeCell ref="R203:R204"/>
    <mergeCell ref="T204:V204"/>
    <mergeCell ref="A205:A206"/>
    <mergeCell ref="B205:B206"/>
    <mergeCell ref="Q205:Q206"/>
    <mergeCell ref="R205:R206"/>
    <mergeCell ref="A199:A200"/>
    <mergeCell ref="B199:B200"/>
    <mergeCell ref="Q199:Q200"/>
    <mergeCell ref="R199:R200"/>
    <mergeCell ref="A189:A190"/>
    <mergeCell ref="B189:B190"/>
    <mergeCell ref="Q189:Q190"/>
    <mergeCell ref="R189:R190"/>
    <mergeCell ref="A191:A192"/>
    <mergeCell ref="B191:B192"/>
    <mergeCell ref="Q191:Q192"/>
    <mergeCell ref="R191:R192"/>
    <mergeCell ref="A197:A198"/>
    <mergeCell ref="B197:B198"/>
    <mergeCell ref="Q197:Q198"/>
    <mergeCell ref="R197:R198"/>
    <mergeCell ref="A170:A171"/>
    <mergeCell ref="B170:B171"/>
    <mergeCell ref="Q170:Q171"/>
    <mergeCell ref="R170:R171"/>
    <mergeCell ref="R162:R163"/>
    <mergeCell ref="B158:B159"/>
    <mergeCell ref="Q158:Q159"/>
    <mergeCell ref="A160:A161"/>
    <mergeCell ref="A162:A163"/>
    <mergeCell ref="B162:B163"/>
    <mergeCell ref="Q162:Q163"/>
    <mergeCell ref="R166:R167"/>
    <mergeCell ref="A168:A169"/>
    <mergeCell ref="B168:B169"/>
    <mergeCell ref="Q168:Q169"/>
    <mergeCell ref="R168:R169"/>
    <mergeCell ref="R164:R165"/>
    <mergeCell ref="R160:R161"/>
    <mergeCell ref="A166:A167"/>
    <mergeCell ref="B166:B167"/>
    <mergeCell ref="Q166:Q167"/>
    <mergeCell ref="A164:A165"/>
    <mergeCell ref="B164:B165"/>
    <mergeCell ref="Q164:Q165"/>
    <mergeCell ref="A181:A182"/>
    <mergeCell ref="B181:B182"/>
    <mergeCell ref="Q181:Q182"/>
    <mergeCell ref="R181:R182"/>
    <mergeCell ref="A187:A188"/>
    <mergeCell ref="B187:B188"/>
    <mergeCell ref="Q187:Q188"/>
    <mergeCell ref="R187:R188"/>
    <mergeCell ref="A179:A180"/>
    <mergeCell ref="B179:B180"/>
    <mergeCell ref="Q179:Q180"/>
    <mergeCell ref="R179:R180"/>
    <mergeCell ref="B160:B161"/>
    <mergeCell ref="Q160:Q161"/>
    <mergeCell ref="A150:A151"/>
    <mergeCell ref="B150:B151"/>
    <mergeCell ref="Q150:Q151"/>
    <mergeCell ref="A148:A149"/>
    <mergeCell ref="A158:A159"/>
    <mergeCell ref="A152:A153"/>
    <mergeCell ref="B152:B153"/>
    <mergeCell ref="Q152:Q153"/>
    <mergeCell ref="A134:A135"/>
    <mergeCell ref="B134:B135"/>
    <mergeCell ref="Q134:Q135"/>
    <mergeCell ref="A116:A117"/>
    <mergeCell ref="B116:B117"/>
    <mergeCell ref="Q116:Q117"/>
    <mergeCell ref="A128:A129"/>
    <mergeCell ref="B128:B129"/>
    <mergeCell ref="Q128:Q129"/>
    <mergeCell ref="B81:B82"/>
    <mergeCell ref="Q81:Q82"/>
    <mergeCell ref="A66:A67"/>
    <mergeCell ref="B66:B67"/>
    <mergeCell ref="Q66:Q67"/>
    <mergeCell ref="A83:A84"/>
    <mergeCell ref="B83:B84"/>
    <mergeCell ref="A107:A108"/>
    <mergeCell ref="B107:B108"/>
    <mergeCell ref="A79:A80"/>
    <mergeCell ref="B79:B80"/>
    <mergeCell ref="Q79:Q80"/>
    <mergeCell ref="A85:A86"/>
    <mergeCell ref="Q85:Q86"/>
    <mergeCell ref="A81:A82"/>
    <mergeCell ref="A91:A92"/>
    <mergeCell ref="B91:B92"/>
    <mergeCell ref="Q107:Q108"/>
    <mergeCell ref="A93:A94"/>
    <mergeCell ref="B93:B94"/>
    <mergeCell ref="Q93:Q94"/>
    <mergeCell ref="A89:B89"/>
    <mergeCell ref="A99:A100"/>
    <mergeCell ref="B99:B100"/>
    <mergeCell ref="A64:A65"/>
    <mergeCell ref="B64:B65"/>
    <mergeCell ref="Q64:Q65"/>
    <mergeCell ref="R64:R65"/>
    <mergeCell ref="R66:R67"/>
    <mergeCell ref="A68:A69"/>
    <mergeCell ref="B68:B69"/>
    <mergeCell ref="Q68:Q69"/>
    <mergeCell ref="R68:R69"/>
    <mergeCell ref="Q62:Q63"/>
    <mergeCell ref="A14:A15"/>
    <mergeCell ref="B16:B17"/>
    <mergeCell ref="Q14:Q15"/>
    <mergeCell ref="A10:A11"/>
    <mergeCell ref="B10:B11"/>
    <mergeCell ref="Q10:Q11"/>
    <mergeCell ref="A12:A13"/>
    <mergeCell ref="B12:B13"/>
    <mergeCell ref="Q12:Q13"/>
    <mergeCell ref="B14:B15"/>
    <mergeCell ref="A29:A30"/>
    <mergeCell ref="B29:B30"/>
    <mergeCell ref="Q29:Q30"/>
    <mergeCell ref="A16:A17"/>
    <mergeCell ref="Q16:Q17"/>
    <mergeCell ref="A18:A19"/>
    <mergeCell ref="B18:B19"/>
    <mergeCell ref="Q18:Q19"/>
    <mergeCell ref="A20:A21"/>
    <mergeCell ref="B20:B21"/>
    <mergeCell ref="Q20:Q21"/>
    <mergeCell ref="Q99:Q100"/>
    <mergeCell ref="A101:A102"/>
    <mergeCell ref="B101:B102"/>
    <mergeCell ref="Q101:Q102"/>
    <mergeCell ref="Q83:Q84"/>
    <mergeCell ref="B2:R2"/>
    <mergeCell ref="B4:R4"/>
    <mergeCell ref="R148:R149"/>
    <mergeCell ref="R150:R151"/>
    <mergeCell ref="Q91:Q92"/>
    <mergeCell ref="B85:B86"/>
    <mergeCell ref="A118:A119"/>
    <mergeCell ref="B118:B119"/>
    <mergeCell ref="Q118:Q119"/>
    <mergeCell ref="A120:A121"/>
    <mergeCell ref="B120:B121"/>
    <mergeCell ref="Q120:Q121"/>
    <mergeCell ref="A126:A127"/>
    <mergeCell ref="B126:B127"/>
    <mergeCell ref="Q126:Q127"/>
    <mergeCell ref="A51:A52"/>
    <mergeCell ref="B51:B52"/>
    <mergeCell ref="A62:A63"/>
    <mergeCell ref="B62:B63"/>
    <mergeCell ref="R10:R11"/>
    <mergeCell ref="R12:R13"/>
    <mergeCell ref="R14:R15"/>
    <mergeCell ref="R16:R17"/>
    <mergeCell ref="R42:R43"/>
    <mergeCell ref="R29:R30"/>
    <mergeCell ref="R91:R92"/>
    <mergeCell ref="R51:R52"/>
    <mergeCell ref="R79:R80"/>
    <mergeCell ref="R81:R82"/>
    <mergeCell ref="R83:R84"/>
    <mergeCell ref="R85:R86"/>
    <mergeCell ref="R62:R63"/>
    <mergeCell ref="R20:R21"/>
    <mergeCell ref="R18:R19"/>
    <mergeCell ref="R107:R108"/>
    <mergeCell ref="R99:R102"/>
    <mergeCell ref="R93:R94"/>
    <mergeCell ref="R158:R159"/>
    <mergeCell ref="R116:R117"/>
    <mergeCell ref="R118:R119"/>
    <mergeCell ref="R120:R121"/>
    <mergeCell ref="R126:R127"/>
    <mergeCell ref="R128:R129"/>
    <mergeCell ref="R134:R135"/>
    <mergeCell ref="A136:A137"/>
    <mergeCell ref="B136:B137"/>
    <mergeCell ref="Q136:Q137"/>
    <mergeCell ref="A138:A139"/>
    <mergeCell ref="B138:B139"/>
    <mergeCell ref="R152:R153"/>
    <mergeCell ref="Q138:Q139"/>
    <mergeCell ref="R136:R137"/>
    <mergeCell ref="R138:R139"/>
    <mergeCell ref="R140:R141"/>
    <mergeCell ref="A140:A141"/>
    <mergeCell ref="B140:B141"/>
    <mergeCell ref="Q140:Q141"/>
    <mergeCell ref="B148:B149"/>
    <mergeCell ref="Q148:Q14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IACIP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Dir. Administrativa</dc:creator>
  <cp:lastModifiedBy>Dirección de Admón</cp:lastModifiedBy>
  <dcterms:created xsi:type="dcterms:W3CDTF">2014-03-04T16:58:41Z</dcterms:created>
  <dcterms:modified xsi:type="dcterms:W3CDTF">2019-03-13T15:41:48Z</dcterms:modified>
</cp:coreProperties>
</file>